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نقل واتصالات 2017" sheetId="1" r:id="rId1"/>
  </sheets>
  <externalReferences>
    <externalReference r:id="rId2"/>
  </externalReferences>
  <definedNames>
    <definedName name="_a65555">#REF!</definedName>
    <definedName name="_G65550">#REF!</definedName>
    <definedName name="Beg_Bal">#REF!</definedName>
    <definedName name="Data">#REF!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0">'نقل واتصالات 2017'!$A$1:$F$100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</definedNames>
  <calcPr calcId="124519"/>
</workbook>
</file>

<file path=xl/calcChain.xml><?xml version="1.0" encoding="utf-8"?>
<calcChain xmlns="http://schemas.openxmlformats.org/spreadsheetml/2006/main">
  <c r="C106" i="1"/>
  <c r="C74"/>
  <c r="C73"/>
  <c r="C72"/>
  <c r="C71"/>
  <c r="C70"/>
  <c r="C69"/>
  <c r="C68"/>
  <c r="D41"/>
  <c r="C39"/>
  <c r="F36"/>
  <c r="F28"/>
  <c r="C28"/>
  <c r="C31" s="1"/>
  <c r="F27"/>
  <c r="C27"/>
  <c r="F26"/>
  <c r="C26"/>
  <c r="F25"/>
  <c r="C25"/>
  <c r="F24"/>
  <c r="C24"/>
  <c r="F23"/>
  <c r="C23"/>
  <c r="C107" s="1"/>
  <c r="F22"/>
  <c r="C22"/>
  <c r="F21"/>
  <c r="C21"/>
  <c r="F20"/>
  <c r="C46" s="1"/>
  <c r="C20"/>
  <c r="F19"/>
  <c r="C19"/>
  <c r="D108" s="1"/>
  <c r="F18"/>
  <c r="C18"/>
  <c r="F17"/>
  <c r="C17"/>
  <c r="F16"/>
  <c r="C16"/>
  <c r="F15"/>
  <c r="C15"/>
  <c r="F14"/>
  <c r="C14"/>
  <c r="F13"/>
  <c r="C13"/>
  <c r="F12"/>
  <c r="C12"/>
  <c r="F11"/>
  <c r="C11"/>
  <c r="F10"/>
  <c r="C36" s="1"/>
  <c r="C10"/>
  <c r="F9"/>
  <c r="C9"/>
  <c r="F8"/>
  <c r="C8"/>
  <c r="F7"/>
  <c r="C115" s="1"/>
  <c r="C7"/>
  <c r="D45" s="1"/>
  <c r="F6"/>
  <c r="C6"/>
  <c r="F5"/>
  <c r="C5"/>
  <c r="E30" l="1"/>
  <c r="F30" s="1"/>
  <c r="D110"/>
  <c r="C105"/>
  <c r="C47"/>
  <c r="D40"/>
  <c r="C114"/>
  <c r="D113"/>
  <c r="C43"/>
  <c r="C38"/>
  <c r="D42"/>
  <c r="C104"/>
  <c r="C112"/>
  <c r="C111"/>
  <c r="C37"/>
  <c r="C44"/>
  <c r="D109"/>
</calcChain>
</file>

<file path=xl/sharedStrings.xml><?xml version="1.0" encoding="utf-8"?>
<sst xmlns="http://schemas.openxmlformats.org/spreadsheetml/2006/main" count="159" uniqueCount="129">
  <si>
    <t>تحليل مؤشرات مجموع نشاط النقــــل والاتصالات العام لسنة 2017</t>
  </si>
  <si>
    <t>جدول رقم (20)</t>
  </si>
  <si>
    <t>(ألاف الدنانير)</t>
  </si>
  <si>
    <t>التسلسل</t>
  </si>
  <si>
    <t>المفـــــــــــــــــــــــــــردات</t>
  </si>
  <si>
    <t>المبلـــــغ</t>
  </si>
  <si>
    <t>المبلــــــغ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</si>
  <si>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</si>
  <si>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</si>
  <si>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</si>
  <si>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(900+1000-2000)</t>
  </si>
  <si>
    <t>حق الملكية (100+200)</t>
  </si>
  <si>
    <t>أيرادات النشاط الجاري</t>
  </si>
  <si>
    <t>تخصيصات طويلة الأجل</t>
  </si>
  <si>
    <t>أيرادات أخرى</t>
  </si>
  <si>
    <t>قروض طويلة الأجل</t>
  </si>
  <si>
    <t>كلفة البضاعة المباعة</t>
  </si>
  <si>
    <t>رأس المال المتاح  (300+400+500)</t>
  </si>
  <si>
    <t>الإنتاج الكلي بسعر المنتج (2200+2300-2400)</t>
  </si>
  <si>
    <t>المطلوبات المتداولة</t>
  </si>
  <si>
    <t>الأستخدامات الوسيطة</t>
  </si>
  <si>
    <t>مجموع جانب المطلوبات (600+700)</t>
  </si>
  <si>
    <t>القيمة المضافة الإجمالية بسعر المنتج (2500-2600)</t>
  </si>
  <si>
    <t>إجمالي الموجودات الثابتة</t>
  </si>
  <si>
    <t xml:space="preserve">الضرائب غير المباشرة </t>
  </si>
  <si>
    <t>إنشاءات تحت التنفيذ</t>
  </si>
  <si>
    <t>الإعانات</t>
  </si>
  <si>
    <t>الإندثارات المتراكمة</t>
  </si>
  <si>
    <t>القيمة المضافة الإجمالية بالكلفة (2700-2800+2900)</t>
  </si>
  <si>
    <t>صافي الموجودات الثابتة (900+1000-1010)</t>
  </si>
  <si>
    <t>الإندثارات السنوية</t>
  </si>
  <si>
    <t>مخزون أخر المدة</t>
  </si>
  <si>
    <t>صافي القيمة المضافة بالكلفة(3000-3100)</t>
  </si>
  <si>
    <t>أ. مستلزمات سلعية</t>
  </si>
  <si>
    <t>صافي التحويلات الجارية</t>
  </si>
  <si>
    <t xml:space="preserve">د. بضاعة مشتراة بغرض البيع </t>
  </si>
  <si>
    <t>دخل عوامل الإنتاج (3200+3300)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</si>
  <si>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</si>
  <si>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</si>
  <si>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</si>
  <si>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</si>
  <si>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</si>
  <si>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</si>
  <si>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</si>
  <si>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العامل(1200+1300+1400)</t>
  </si>
  <si>
    <t>ب. الرواتب والأجور</t>
  </si>
  <si>
    <t>صافي رأس المال العامل (1500-700)</t>
  </si>
  <si>
    <t>ج. صافي الفوائد المدفوعة</t>
  </si>
  <si>
    <t>الموجودات الأخرى</t>
  </si>
  <si>
    <t>د. صافي إيجارات الأراضي المدفوعة</t>
  </si>
  <si>
    <t>رأس المال المستخدم600=(1100+1600+1700)</t>
  </si>
  <si>
    <t>تعويضات المشتغلين(3530+3600)</t>
  </si>
  <si>
    <t>مجموع جانب الموجودات800=(1100+1500+1700)</t>
  </si>
  <si>
    <t>فائض العمليات (3200-3900)</t>
  </si>
  <si>
    <t>الجهاز المركزي للإحصاء وتكنولوجيا المعلومات (الحسابات القومية)</t>
  </si>
  <si>
    <t>القطاع: التجاري العام</t>
  </si>
  <si>
    <t>النشاط: التجارة</t>
  </si>
  <si>
    <t>المنشأة: الشركة العامة لتجارة المواد الغذائية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</si>
  <si>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</si>
  <si>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</si>
  <si>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</si>
  <si>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</si>
  <si>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</si>
  <si>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</si>
  <si>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</si>
  <si>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</si>
  <si>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المخزون إلى صافي رأس المال العامل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</si>
  <si>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</si>
  <si>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</si>
  <si>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</si>
  <si>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</si>
  <si>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</si>
  <si>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</si>
  <si>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دوران المخزون</t>
  </si>
  <si>
    <t>الأحتياطيات</t>
  </si>
  <si>
    <t xml:space="preserve">دائنون </t>
  </si>
  <si>
    <t>العجز المتراكم</t>
  </si>
  <si>
    <t>قروض قصيرة الأجل</t>
  </si>
  <si>
    <t>أستثمارات قصيرة الأجل</t>
  </si>
  <si>
    <t>مخصص الديون المشكوك في تحصيلها</t>
  </si>
  <si>
    <t>مخصص هبوط قيمة الأستثمارات</t>
  </si>
  <si>
    <t>مخصص هبوط قيمة البضاعة</t>
  </si>
  <si>
    <t>الموجودات الثابتة</t>
  </si>
  <si>
    <t>كلفة</t>
  </si>
  <si>
    <t>مخصص</t>
  </si>
  <si>
    <t>النفقات الإيرادية المؤجلة</t>
  </si>
  <si>
    <t>مستلزمات السلعية</t>
  </si>
  <si>
    <t>المدينون</t>
  </si>
  <si>
    <t>الوقود والزيوت</t>
  </si>
  <si>
    <t xml:space="preserve">استثمارات قصيرة الاجل </t>
  </si>
  <si>
    <t>الادوات الاحتياطية</t>
  </si>
  <si>
    <t>السلف</t>
  </si>
  <si>
    <t>اللوازم والمهمات</t>
  </si>
  <si>
    <t>القرطاسية</t>
  </si>
  <si>
    <t>الكتب التعليمية</t>
  </si>
  <si>
    <t>أستثمارات طويلة الأجل</t>
  </si>
  <si>
    <t>تجهيزات العاملين</t>
  </si>
  <si>
    <t xml:space="preserve">قروض طويلة الأجل </t>
  </si>
  <si>
    <t>مواد طبية</t>
  </si>
  <si>
    <t xml:space="preserve">الخامات الرئيسية </t>
  </si>
  <si>
    <t>مواد اخرى</t>
  </si>
  <si>
    <t>بضائع لدى الغير</t>
  </si>
  <si>
    <t>أيراد النشاط الخدمي</t>
  </si>
  <si>
    <t>المتنوعات</t>
  </si>
  <si>
    <t xml:space="preserve">إيجار موجودات ثابتة </t>
  </si>
  <si>
    <t>إيراد التشغيل للغير</t>
  </si>
  <si>
    <t>إيرادات أخرى</t>
  </si>
  <si>
    <t>صافي المبيعات</t>
  </si>
  <si>
    <t>عمولة مستلمة</t>
  </si>
  <si>
    <t>مشتريات بضاعة بغرض البيع</t>
  </si>
  <si>
    <t>التغير في مخزون مشتريات بضاعة بغرض البيع</t>
  </si>
  <si>
    <t>الاستخدامات الوسيطة</t>
  </si>
  <si>
    <t>المستلزمات السلعية</t>
  </si>
  <si>
    <t>ايرادات التحويلية والاخرى</t>
  </si>
  <si>
    <t>المستلزمات الخدمية</t>
  </si>
  <si>
    <t>مصروفات التحويلية والاخرى</t>
  </si>
  <si>
    <t>نقل العاملين</t>
  </si>
  <si>
    <t>اشتراكات</t>
  </si>
  <si>
    <t>الرواتب والإجور</t>
  </si>
  <si>
    <t>اقساط التأمين</t>
  </si>
  <si>
    <t>خدمات خاصة</t>
  </si>
  <si>
    <t>مصروفات المركز الرئيسي</t>
  </si>
  <si>
    <t>مقاولات وخدمات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</si>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</sst>
</file>

<file path=xl/styles.xml><?xml version="1.0" encoding="utf-8"?>
<styleSheet xmlns="http://schemas.openxmlformats.org/spreadsheetml/2006/main">
  <fonts count="13">
    <font>
      <sz val="10"/>
      <name val="Arial"/>
      <charset val="178"/>
    </font>
    <font>
      <b/>
      <sz val="16"/>
      <color theme="1"/>
      <name val="Al-Mateen"/>
      <family val="1"/>
    </font>
    <font>
      <b/>
      <sz val="10"/>
      <name val="Simplified Arabic"/>
      <charset val="178"/>
    </font>
    <font>
      <b/>
      <sz val="12"/>
      <color theme="1"/>
      <name val="Al-Mateen"/>
    </font>
    <font>
      <b/>
      <sz val="14"/>
      <color theme="1"/>
      <name val="Al-Mateen"/>
    </font>
    <font>
      <b/>
      <sz val="14"/>
      <color theme="1"/>
      <name val="Al-Mateen"/>
      <family val="1"/>
    </font>
    <font>
      <b/>
      <sz val="12"/>
      <color theme="1"/>
      <name val="Times New Roman"/>
      <family val="1"/>
    </font>
    <font>
      <b/>
      <sz val="12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2"/>
      <name val="Simplified Arabic"/>
      <charset val="178"/>
    </font>
    <font>
      <b/>
      <sz val="14"/>
      <name val="Simplified Arabic"/>
      <charset val="178"/>
    </font>
    <font>
      <sz val="14"/>
      <name val="Simplified Arabic"/>
      <charset val="178"/>
    </font>
    <font>
      <sz val="10"/>
      <name val="Simplified Arabic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indent="1"/>
    </xf>
    <xf numFmtId="3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 indent="1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inden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06;&#1602;&#1604;%20&#1608;&#1575;&#1604;&#1575;&#1578;&#1589;&#1575;&#1604;&#1575;&#1578;%202017%20&#1575;&#1587;&#1605;&#1575;&#1569;%20-%20Copy/&#1606;&#1602;&#1604;%20&#1608;&#1575;&#1604;&#1571;&#1578;&#1589;&#1575;&#1604;&#1575;&#1578;%202017%20(&#1578;&#1605;%20&#1575;&#1604;&#1581;&#1601;&#1592;%20&#1578;&#1604;&#1602;&#1575;&#1574;&#1610;&#1575;&#1611;)%20-%20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وانيء العراق"/>
      <sheetName val="ورقة10"/>
      <sheetName val="نقل بري"/>
      <sheetName val="ورقة5 (2)"/>
      <sheetName val="سكك حديد"/>
      <sheetName val="ورقة5 (13)"/>
      <sheetName val="نقل الوفود"/>
      <sheetName val="ورقة1"/>
      <sheetName val="ناقلات النفط"/>
      <sheetName val="ورقة6"/>
      <sheetName val="الخطوط الجوية"/>
      <sheetName val="ورقة7"/>
      <sheetName val="الخدمات المصرفية"/>
      <sheetName val="ورقة4"/>
      <sheetName val="النقل البحري"/>
      <sheetName val="ورقة2"/>
      <sheetName val="الاتصالات والبريد"/>
      <sheetName val="Sheet5"/>
      <sheetName val="شبكة دولية"/>
      <sheetName val="ورقة9"/>
      <sheetName val="خطوط الانابيب"/>
      <sheetName val="ورقة3"/>
      <sheetName val="نشاط 1"/>
      <sheetName val="Sheet7"/>
      <sheetName val="جدول 2"/>
      <sheetName val="Sheet10"/>
      <sheetName val="Sheet11"/>
    </sheetNames>
    <sheetDataSet>
      <sheetData sheetId="0">
        <row r="4">
          <cell r="C4">
            <v>603000</v>
          </cell>
          <cell r="F4">
            <v>354765415</v>
          </cell>
        </row>
        <row r="5">
          <cell r="C5">
            <v>271171242</v>
          </cell>
          <cell r="F5">
            <v>135122024</v>
          </cell>
        </row>
        <row r="6">
          <cell r="C6">
            <v>271774242</v>
          </cell>
          <cell r="F6">
            <v>1271192</v>
          </cell>
        </row>
        <row r="7">
          <cell r="C7">
            <v>0</v>
          </cell>
          <cell r="F7">
            <v>417895184</v>
          </cell>
        </row>
        <row r="8">
          <cell r="C8">
            <v>0</v>
          </cell>
          <cell r="F8">
            <v>0</v>
          </cell>
        </row>
        <row r="9">
          <cell r="C9">
            <v>271774242</v>
          </cell>
          <cell r="F9">
            <v>419166376</v>
          </cell>
        </row>
        <row r="10">
          <cell r="C10">
            <v>691411828</v>
          </cell>
          <cell r="F10">
            <v>30328647</v>
          </cell>
        </row>
        <row r="11">
          <cell r="C11">
            <v>963186070</v>
          </cell>
          <cell r="F11">
            <v>388837729</v>
          </cell>
        </row>
        <row r="12">
          <cell r="C12">
            <v>486660960</v>
          </cell>
          <cell r="F12">
            <v>3143</v>
          </cell>
        </row>
        <row r="13">
          <cell r="C13">
            <v>3226479</v>
          </cell>
          <cell r="F13">
            <v>0</v>
          </cell>
        </row>
        <row r="14">
          <cell r="C14">
            <v>193556555</v>
          </cell>
          <cell r="F14">
            <v>388834586</v>
          </cell>
        </row>
        <row r="15">
          <cell r="C15">
            <v>296330884</v>
          </cell>
          <cell r="F15">
            <v>51806917</v>
          </cell>
        </row>
        <row r="16">
          <cell r="C16">
            <v>47634731</v>
          </cell>
          <cell r="F16">
            <v>337027669</v>
          </cell>
        </row>
        <row r="17">
          <cell r="C17">
            <v>16261265</v>
          </cell>
          <cell r="F17">
            <v>-24432841</v>
          </cell>
        </row>
        <row r="18">
          <cell r="C18">
            <v>0</v>
          </cell>
          <cell r="F18">
            <v>312594828</v>
          </cell>
        </row>
        <row r="19">
          <cell r="C19">
            <v>902461</v>
          </cell>
          <cell r="F19">
            <v>137723967</v>
          </cell>
        </row>
        <row r="20">
          <cell r="C20">
            <v>30471005</v>
          </cell>
          <cell r="F20">
            <v>71275244</v>
          </cell>
        </row>
        <row r="21">
          <cell r="C21">
            <v>226468362</v>
          </cell>
          <cell r="F21">
            <v>34971608</v>
          </cell>
        </row>
        <row r="22">
          <cell r="C22">
            <v>392738093</v>
          </cell>
          <cell r="F22">
            <v>31477115</v>
          </cell>
        </row>
        <row r="23">
          <cell r="C23">
            <v>666841186</v>
          </cell>
          <cell r="F23">
            <v>174870861</v>
          </cell>
        </row>
        <row r="24">
          <cell r="C24">
            <v>-24570642</v>
          </cell>
          <cell r="F24">
            <v>0</v>
          </cell>
        </row>
        <row r="25">
          <cell r="C25">
            <v>14000</v>
          </cell>
          <cell r="F25">
            <v>0</v>
          </cell>
        </row>
        <row r="26">
          <cell r="C26">
            <v>271774242</v>
          </cell>
          <cell r="F26">
            <v>206347976</v>
          </cell>
        </row>
        <row r="27">
          <cell r="C27">
            <v>963186070</v>
          </cell>
          <cell r="F27">
            <v>130679693</v>
          </cell>
        </row>
      </sheetData>
      <sheetData sheetId="1"/>
      <sheetData sheetId="2">
        <row r="5">
          <cell r="C5">
            <v>379000</v>
          </cell>
          <cell r="F5">
            <v>31083094</v>
          </cell>
        </row>
        <row r="6">
          <cell r="C6">
            <v>71985970</v>
          </cell>
          <cell r="F6">
            <v>15291537</v>
          </cell>
        </row>
        <row r="7">
          <cell r="C7">
            <v>72364970</v>
          </cell>
          <cell r="F7">
            <v>48056</v>
          </cell>
        </row>
        <row r="8">
          <cell r="C8">
            <v>9918714</v>
          </cell>
          <cell r="F8">
            <v>50609819</v>
          </cell>
        </row>
        <row r="9">
          <cell r="C9">
            <v>0</v>
          </cell>
          <cell r="F9">
            <v>0</v>
          </cell>
        </row>
        <row r="10">
          <cell r="C10">
            <v>82283684</v>
          </cell>
          <cell r="F10">
            <v>50657875</v>
          </cell>
        </row>
        <row r="11">
          <cell r="C11">
            <v>276348587</v>
          </cell>
          <cell r="F11">
            <v>4826323</v>
          </cell>
        </row>
        <row r="12">
          <cell r="C12">
            <v>358632271</v>
          </cell>
          <cell r="F12">
            <v>45831552</v>
          </cell>
        </row>
        <row r="13">
          <cell r="C13">
            <v>46372683</v>
          </cell>
        </row>
        <row r="14">
          <cell r="C14">
            <v>1948</v>
          </cell>
          <cell r="F14">
            <v>0</v>
          </cell>
        </row>
        <row r="15">
          <cell r="C15">
            <v>18705838</v>
          </cell>
          <cell r="F15">
            <v>45831552</v>
          </cell>
        </row>
        <row r="16">
          <cell r="C16">
            <v>27668793</v>
          </cell>
          <cell r="F16">
            <v>3708699</v>
          </cell>
        </row>
        <row r="17">
          <cell r="C17">
            <v>1425411</v>
          </cell>
          <cell r="F17">
            <v>42122853</v>
          </cell>
        </row>
        <row r="18">
          <cell r="C18">
            <v>1425411</v>
          </cell>
          <cell r="F18">
            <v>1205961</v>
          </cell>
        </row>
        <row r="19">
          <cell r="C19">
            <v>0</v>
          </cell>
          <cell r="F19">
            <v>43328814</v>
          </cell>
        </row>
        <row r="20">
          <cell r="C20">
            <v>0</v>
          </cell>
          <cell r="F20">
            <v>13690784</v>
          </cell>
        </row>
        <row r="21">
          <cell r="F21">
            <v>1917939</v>
          </cell>
        </row>
        <row r="22">
          <cell r="C22">
            <v>271892554</v>
          </cell>
          <cell r="F22">
            <v>8387721</v>
          </cell>
        </row>
        <row r="23">
          <cell r="C23">
            <v>56847431</v>
          </cell>
          <cell r="F23">
            <v>3385124</v>
          </cell>
        </row>
        <row r="24">
          <cell r="C24">
            <v>330165396</v>
          </cell>
          <cell r="F24">
            <v>29678030</v>
          </cell>
        </row>
        <row r="25">
          <cell r="C25">
            <v>53816809</v>
          </cell>
          <cell r="F25">
            <v>0</v>
          </cell>
        </row>
        <row r="26">
          <cell r="C26">
            <v>798082</v>
          </cell>
          <cell r="F26">
            <v>-40000</v>
          </cell>
        </row>
        <row r="27">
          <cell r="C27">
            <v>82283684</v>
          </cell>
          <cell r="F27">
            <v>33063154</v>
          </cell>
        </row>
        <row r="28">
          <cell r="C28">
            <v>358632271</v>
          </cell>
          <cell r="F28">
            <v>9059699</v>
          </cell>
        </row>
        <row r="68">
          <cell r="C68">
            <v>338841</v>
          </cell>
        </row>
      </sheetData>
      <sheetData sheetId="3"/>
      <sheetData sheetId="4">
        <row r="5">
          <cell r="C5">
            <v>1412608</v>
          </cell>
          <cell r="F5">
            <v>44289220</v>
          </cell>
        </row>
        <row r="6">
          <cell r="C6">
            <v>-383359830</v>
          </cell>
          <cell r="F6">
            <v>60502173</v>
          </cell>
        </row>
        <row r="7">
          <cell r="C7">
            <v>-381947222</v>
          </cell>
          <cell r="F7">
            <v>6000785</v>
          </cell>
        </row>
        <row r="8">
          <cell r="C8">
            <v>0</v>
          </cell>
          <cell r="F8">
            <v>820881</v>
          </cell>
        </row>
        <row r="9">
          <cell r="C9">
            <v>276364473</v>
          </cell>
          <cell r="F9">
            <v>17220</v>
          </cell>
        </row>
        <row r="10">
          <cell r="C10">
            <v>-105582749</v>
          </cell>
          <cell r="F10">
            <v>6804446</v>
          </cell>
        </row>
        <row r="11">
          <cell r="C11">
            <v>224728643</v>
          </cell>
          <cell r="F11">
            <v>6254797</v>
          </cell>
        </row>
        <row r="12">
          <cell r="C12">
            <v>119145894</v>
          </cell>
          <cell r="F12">
            <v>549649</v>
          </cell>
        </row>
        <row r="13">
          <cell r="C13">
            <v>100426627</v>
          </cell>
          <cell r="F13">
            <v>0</v>
          </cell>
        </row>
        <row r="14">
          <cell r="C14">
            <v>4364766</v>
          </cell>
          <cell r="F14">
            <v>0</v>
          </cell>
        </row>
        <row r="15">
          <cell r="C15">
            <v>66302389</v>
          </cell>
          <cell r="F15">
            <v>549649</v>
          </cell>
        </row>
        <row r="16">
          <cell r="C16">
            <v>38489004</v>
          </cell>
          <cell r="F16">
            <v>5974606</v>
          </cell>
        </row>
        <row r="17">
          <cell r="C17">
            <v>23222852</v>
          </cell>
          <cell r="F17">
            <v>-5424957</v>
          </cell>
        </row>
        <row r="18">
          <cell r="C18">
            <v>21017674</v>
          </cell>
          <cell r="F18">
            <v>42483112</v>
          </cell>
        </row>
        <row r="19">
          <cell r="C19">
            <v>0</v>
          </cell>
          <cell r="F19">
            <v>37058155</v>
          </cell>
        </row>
        <row r="20">
          <cell r="C20">
            <v>2173230</v>
          </cell>
          <cell r="F20">
            <v>-2556871</v>
          </cell>
        </row>
        <row r="21">
          <cell r="C21">
            <v>31948</v>
          </cell>
          <cell r="F21">
            <v>-2556871</v>
          </cell>
        </row>
        <row r="22">
          <cell r="C22">
            <v>25162119</v>
          </cell>
          <cell r="F22">
            <v>0</v>
          </cell>
        </row>
        <row r="23">
          <cell r="C23">
            <v>32219719</v>
          </cell>
          <cell r="F23">
            <v>0</v>
          </cell>
        </row>
        <row r="24">
          <cell r="C24">
            <v>80604690</v>
          </cell>
          <cell r="F24">
            <v>43781403</v>
          </cell>
        </row>
        <row r="25">
          <cell r="C25">
            <v>-144123953</v>
          </cell>
          <cell r="F25">
            <v>0</v>
          </cell>
        </row>
        <row r="26">
          <cell r="C26">
            <v>52200</v>
          </cell>
          <cell r="F26">
            <v>-4166377</v>
          </cell>
        </row>
        <row r="27">
          <cell r="C27">
            <v>-105582749</v>
          </cell>
          <cell r="F27">
            <v>43781403</v>
          </cell>
        </row>
        <row r="28">
          <cell r="C28">
            <v>119145894</v>
          </cell>
          <cell r="F28">
            <v>-49206360</v>
          </cell>
        </row>
      </sheetData>
      <sheetData sheetId="5"/>
      <sheetData sheetId="6">
        <row r="5">
          <cell r="C5">
            <v>75240</v>
          </cell>
          <cell r="F5">
            <v>113173401</v>
          </cell>
        </row>
        <row r="6">
          <cell r="C6">
            <v>58760314</v>
          </cell>
          <cell r="F6">
            <v>111125282</v>
          </cell>
        </row>
        <row r="7">
          <cell r="C7">
            <v>58835554</v>
          </cell>
          <cell r="F7">
            <v>26679024</v>
          </cell>
        </row>
        <row r="8">
          <cell r="C8">
            <v>116512</v>
          </cell>
          <cell r="F8">
            <v>1518500</v>
          </cell>
        </row>
        <row r="9">
          <cell r="C9">
            <v>86400000</v>
          </cell>
          <cell r="F9">
            <v>10331</v>
          </cell>
        </row>
        <row r="10">
          <cell r="C10">
            <v>145352066</v>
          </cell>
          <cell r="F10">
            <v>28187193</v>
          </cell>
        </row>
        <row r="11">
          <cell r="C11">
            <v>33216114</v>
          </cell>
          <cell r="F11">
            <v>5818316</v>
          </cell>
        </row>
        <row r="12">
          <cell r="C12">
            <v>178568180</v>
          </cell>
          <cell r="F12">
            <v>22368877</v>
          </cell>
        </row>
        <row r="13">
          <cell r="C13">
            <v>224226049</v>
          </cell>
          <cell r="F13">
            <v>0</v>
          </cell>
        </row>
        <row r="14">
          <cell r="C14">
            <v>72634</v>
          </cell>
          <cell r="F14">
            <v>0</v>
          </cell>
        </row>
        <row r="15">
          <cell r="C15">
            <v>127410038</v>
          </cell>
          <cell r="F15">
            <v>22368877</v>
          </cell>
        </row>
        <row r="16">
          <cell r="C16">
            <v>96888645</v>
          </cell>
          <cell r="F16">
            <v>18900739</v>
          </cell>
        </row>
        <row r="17">
          <cell r="C17">
            <v>13208364</v>
          </cell>
          <cell r="F17">
            <v>3468138</v>
          </cell>
        </row>
        <row r="18">
          <cell r="C18">
            <v>12215202</v>
          </cell>
          <cell r="F18">
            <v>-21671</v>
          </cell>
        </row>
        <row r="19">
          <cell r="C19">
            <v>0</v>
          </cell>
          <cell r="F19">
            <v>3446467</v>
          </cell>
        </row>
        <row r="20">
          <cell r="C20">
            <v>968030</v>
          </cell>
          <cell r="F20">
            <v>-15706682</v>
          </cell>
        </row>
        <row r="21">
          <cell r="C21">
            <v>25132</v>
          </cell>
          <cell r="F21">
            <v>-15706682</v>
          </cell>
        </row>
        <row r="22">
          <cell r="C22">
            <v>28662305</v>
          </cell>
          <cell r="F22">
            <v>0</v>
          </cell>
        </row>
        <row r="23">
          <cell r="C23">
            <v>39532366</v>
          </cell>
          <cell r="F23">
            <v>0</v>
          </cell>
        </row>
        <row r="24">
          <cell r="C24">
            <v>81403035</v>
          </cell>
          <cell r="F24">
            <v>19153149</v>
          </cell>
        </row>
        <row r="25">
          <cell r="C25">
            <v>48186921</v>
          </cell>
          <cell r="F25">
            <v>0</v>
          </cell>
        </row>
        <row r="26">
          <cell r="C26">
            <v>276500</v>
          </cell>
          <cell r="F26">
            <v>0</v>
          </cell>
        </row>
        <row r="27">
          <cell r="C27">
            <v>145352066</v>
          </cell>
          <cell r="F27">
            <v>19153149</v>
          </cell>
        </row>
        <row r="28">
          <cell r="C28">
            <v>178568180</v>
          </cell>
          <cell r="F28">
            <v>-15685011</v>
          </cell>
        </row>
      </sheetData>
      <sheetData sheetId="7"/>
      <sheetData sheetId="8">
        <row r="5">
          <cell r="C5">
            <v>1097106</v>
          </cell>
          <cell r="F5">
            <v>61421571</v>
          </cell>
        </row>
        <row r="6">
          <cell r="C6">
            <v>142126850</v>
          </cell>
          <cell r="F6">
            <v>80434952</v>
          </cell>
        </row>
        <row r="7">
          <cell r="C7">
            <v>143223956</v>
          </cell>
          <cell r="F7">
            <v>161002412</v>
          </cell>
        </row>
        <row r="8">
          <cell r="C8">
            <v>0</v>
          </cell>
          <cell r="F8">
            <v>285221</v>
          </cell>
        </row>
        <row r="9">
          <cell r="C9">
            <v>0</v>
          </cell>
          <cell r="F9">
            <v>0</v>
          </cell>
        </row>
        <row r="10">
          <cell r="C10">
            <v>143223956</v>
          </cell>
          <cell r="F10">
            <v>161287633</v>
          </cell>
        </row>
        <row r="11">
          <cell r="C11">
            <v>202148519</v>
          </cell>
          <cell r="F11">
            <v>48627028</v>
          </cell>
        </row>
        <row r="12">
          <cell r="C12">
            <v>345372475</v>
          </cell>
          <cell r="F12">
            <v>112660605</v>
          </cell>
        </row>
        <row r="13">
          <cell r="C13">
            <v>141314015</v>
          </cell>
          <cell r="F13">
            <v>0</v>
          </cell>
        </row>
        <row r="14">
          <cell r="C14">
            <v>542508</v>
          </cell>
          <cell r="F14">
            <v>0</v>
          </cell>
        </row>
        <row r="15">
          <cell r="C15">
            <v>86391672</v>
          </cell>
          <cell r="F15">
            <v>112660605</v>
          </cell>
        </row>
        <row r="16">
          <cell r="C16">
            <v>55464851</v>
          </cell>
          <cell r="F16">
            <v>10137434</v>
          </cell>
        </row>
        <row r="17">
          <cell r="C17">
            <v>1027312</v>
          </cell>
          <cell r="F17">
            <v>102523171</v>
          </cell>
        </row>
        <row r="18">
          <cell r="C18">
            <v>918503</v>
          </cell>
          <cell r="F18">
            <v>-6042457</v>
          </cell>
        </row>
        <row r="19">
          <cell r="C19">
            <v>0</v>
          </cell>
          <cell r="F19">
            <v>96480714</v>
          </cell>
        </row>
        <row r="20">
          <cell r="C20">
            <v>108809</v>
          </cell>
          <cell r="F20">
            <v>82637098</v>
          </cell>
        </row>
        <row r="21">
          <cell r="C21">
            <v>0</v>
          </cell>
          <cell r="F21">
            <v>73909234</v>
          </cell>
        </row>
        <row r="22">
          <cell r="C22">
            <v>83487307</v>
          </cell>
          <cell r="F22">
            <v>0</v>
          </cell>
        </row>
        <row r="23">
          <cell r="C23">
            <v>205393005</v>
          </cell>
          <cell r="F23">
            <v>8727864</v>
          </cell>
        </row>
        <row r="24">
          <cell r="C24">
            <v>289907624</v>
          </cell>
          <cell r="F24">
            <v>13843616</v>
          </cell>
        </row>
        <row r="25">
          <cell r="C25">
            <v>87759105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143223956</v>
          </cell>
          <cell r="F27">
            <v>22571480</v>
          </cell>
        </row>
        <row r="28">
          <cell r="C28">
            <v>345372475</v>
          </cell>
          <cell r="F28">
            <v>79951691</v>
          </cell>
        </row>
      </sheetData>
      <sheetData sheetId="9"/>
      <sheetData sheetId="10">
        <row r="5">
          <cell r="C5">
            <v>278498</v>
          </cell>
          <cell r="F5">
            <v>644305421</v>
          </cell>
        </row>
        <row r="6">
          <cell r="C6">
            <v>65697951</v>
          </cell>
          <cell r="F6">
            <v>298285421</v>
          </cell>
        </row>
        <row r="7">
          <cell r="C7">
            <v>65976449</v>
          </cell>
          <cell r="F7">
            <v>3039</v>
          </cell>
        </row>
        <row r="8">
          <cell r="C8">
            <v>0</v>
          </cell>
          <cell r="F8">
            <v>545215767</v>
          </cell>
        </row>
        <row r="9">
          <cell r="C9">
            <v>0</v>
          </cell>
          <cell r="F9">
            <v>-5891562</v>
          </cell>
        </row>
        <row r="10">
          <cell r="C10">
            <v>65976449</v>
          </cell>
          <cell r="F10">
            <v>551110368</v>
          </cell>
        </row>
        <row r="11">
          <cell r="C11">
            <v>938148630</v>
          </cell>
          <cell r="F11">
            <v>361120026</v>
          </cell>
        </row>
        <row r="12">
          <cell r="C12">
            <v>1004125079</v>
          </cell>
          <cell r="F12">
            <v>189990342</v>
          </cell>
        </row>
        <row r="13">
          <cell r="C13">
            <v>937222283</v>
          </cell>
          <cell r="F13">
            <v>0</v>
          </cell>
        </row>
        <row r="14">
          <cell r="C14">
            <v>5368559</v>
          </cell>
          <cell r="F14">
            <v>0</v>
          </cell>
        </row>
        <row r="15">
          <cell r="C15">
            <v>361994543</v>
          </cell>
          <cell r="F15">
            <v>189990342</v>
          </cell>
        </row>
        <row r="16">
          <cell r="C16">
            <v>580596299</v>
          </cell>
          <cell r="F16">
            <v>73981497</v>
          </cell>
        </row>
        <row r="17">
          <cell r="C17">
            <v>10038668</v>
          </cell>
          <cell r="F17">
            <v>116008845</v>
          </cell>
        </row>
        <row r="18">
          <cell r="C18">
            <v>7832244</v>
          </cell>
          <cell r="F18">
            <v>-31889893</v>
          </cell>
        </row>
        <row r="19">
          <cell r="C19">
            <v>1670</v>
          </cell>
          <cell r="F19">
            <v>84118952</v>
          </cell>
        </row>
        <row r="20">
          <cell r="C20">
            <v>2200651</v>
          </cell>
          <cell r="F20">
            <v>12891330</v>
          </cell>
        </row>
        <row r="21">
          <cell r="C21">
            <v>4103</v>
          </cell>
          <cell r="F21">
            <v>10474206</v>
          </cell>
        </row>
        <row r="22">
          <cell r="C22">
            <v>271490263</v>
          </cell>
          <cell r="F22">
            <v>2417124</v>
          </cell>
        </row>
        <row r="23">
          <cell r="C23">
            <v>138255967</v>
          </cell>
          <cell r="F23">
            <v>0</v>
          </cell>
        </row>
        <row r="24">
          <cell r="C24">
            <v>419784898</v>
          </cell>
          <cell r="F24">
            <v>71511253</v>
          </cell>
        </row>
        <row r="25">
          <cell r="C25">
            <v>-518363732</v>
          </cell>
          <cell r="F25">
            <v>0</v>
          </cell>
        </row>
        <row r="26">
          <cell r="C26">
            <v>3743882</v>
          </cell>
          <cell r="F26">
            <v>-283631</v>
          </cell>
        </row>
        <row r="27">
          <cell r="C27">
            <v>65976449</v>
          </cell>
          <cell r="F27">
            <v>71511253</v>
          </cell>
        </row>
        <row r="28">
          <cell r="C28">
            <v>1004125079</v>
          </cell>
          <cell r="F28">
            <v>44497592</v>
          </cell>
        </row>
      </sheetData>
      <sheetData sheetId="11"/>
      <sheetData sheetId="12"/>
      <sheetData sheetId="13"/>
      <sheetData sheetId="14">
        <row r="4">
          <cell r="C4">
            <v>121981468</v>
          </cell>
          <cell r="F4">
            <v>119937828</v>
          </cell>
        </row>
        <row r="5">
          <cell r="C5">
            <v>36122221</v>
          </cell>
          <cell r="F5">
            <v>41465127</v>
          </cell>
        </row>
        <row r="6">
          <cell r="C6">
            <v>158103689</v>
          </cell>
          <cell r="F6">
            <v>65218832</v>
          </cell>
        </row>
        <row r="7">
          <cell r="C7">
            <v>0</v>
          </cell>
          <cell r="F7">
            <v>175544</v>
          </cell>
        </row>
        <row r="8">
          <cell r="C8">
            <v>0</v>
          </cell>
          <cell r="F8">
            <v>0</v>
          </cell>
        </row>
        <row r="9">
          <cell r="C9">
            <v>158103689</v>
          </cell>
          <cell r="F9">
            <v>65394376</v>
          </cell>
        </row>
        <row r="10">
          <cell r="C10">
            <v>322223187</v>
          </cell>
          <cell r="F10">
            <v>8904141</v>
          </cell>
        </row>
        <row r="11">
          <cell r="C11">
            <v>480326876</v>
          </cell>
          <cell r="F11">
            <v>56490235</v>
          </cell>
        </row>
        <row r="12">
          <cell r="C12">
            <v>161183704</v>
          </cell>
          <cell r="F12">
            <v>9168</v>
          </cell>
        </row>
        <row r="13">
          <cell r="C13">
            <v>219251</v>
          </cell>
          <cell r="F13">
            <v>0</v>
          </cell>
        </row>
        <row r="14">
          <cell r="C14">
            <v>32248217</v>
          </cell>
          <cell r="F14">
            <v>56481067</v>
          </cell>
        </row>
        <row r="15">
          <cell r="C15">
            <v>129154738</v>
          </cell>
          <cell r="F15">
            <v>7755924</v>
          </cell>
        </row>
        <row r="16">
          <cell r="C16">
            <v>3092809</v>
          </cell>
          <cell r="F16">
            <v>48725143</v>
          </cell>
        </row>
        <row r="17">
          <cell r="C17">
            <v>2865296</v>
          </cell>
          <cell r="F17">
            <v>-1782686</v>
          </cell>
        </row>
        <row r="18">
          <cell r="C18">
            <v>0</v>
          </cell>
          <cell r="F18">
            <v>46942457</v>
          </cell>
        </row>
        <row r="19">
          <cell r="C19">
            <v>227513</v>
          </cell>
          <cell r="F19">
            <v>17533884</v>
          </cell>
        </row>
        <row r="20">
          <cell r="C20">
            <v>0</v>
          </cell>
          <cell r="F20">
            <v>2494436</v>
          </cell>
        </row>
        <row r="21">
          <cell r="C21">
            <v>277689086</v>
          </cell>
          <cell r="F21">
            <v>8780646</v>
          </cell>
        </row>
        <row r="22">
          <cell r="C22">
            <v>70137840</v>
          </cell>
          <cell r="F22">
            <v>6258802</v>
          </cell>
        </row>
        <row r="23">
          <cell r="C23">
            <v>350919735</v>
          </cell>
          <cell r="F23">
            <v>29408266</v>
          </cell>
        </row>
        <row r="24">
          <cell r="C24">
            <v>28696548</v>
          </cell>
          <cell r="F24">
            <v>0</v>
          </cell>
        </row>
        <row r="25">
          <cell r="C25">
            <v>252403</v>
          </cell>
          <cell r="F25">
            <v>307</v>
          </cell>
        </row>
        <row r="26">
          <cell r="C26">
            <v>158103689</v>
          </cell>
          <cell r="F26">
            <v>35667068</v>
          </cell>
        </row>
        <row r="27">
          <cell r="C27">
            <v>480326876</v>
          </cell>
          <cell r="F27">
            <v>13058075</v>
          </cell>
        </row>
      </sheetData>
      <sheetData sheetId="15"/>
      <sheetData sheetId="16">
        <row r="5">
          <cell r="C5">
            <v>1000000</v>
          </cell>
          <cell r="F5">
            <v>198605955</v>
          </cell>
        </row>
        <row r="6">
          <cell r="C6">
            <v>-115452525</v>
          </cell>
          <cell r="F6">
            <v>212362612</v>
          </cell>
        </row>
        <row r="7">
          <cell r="C7">
            <v>-114452525</v>
          </cell>
          <cell r="F7">
            <v>228603755</v>
          </cell>
        </row>
        <row r="8">
          <cell r="C8">
            <v>1000000</v>
          </cell>
          <cell r="F8">
            <v>4993543</v>
          </cell>
        </row>
        <row r="9">
          <cell r="C9">
            <v>691354058</v>
          </cell>
          <cell r="F9">
            <v>2120</v>
          </cell>
        </row>
        <row r="10">
          <cell r="C10">
            <v>577901533</v>
          </cell>
          <cell r="F10">
            <v>233595178</v>
          </cell>
        </row>
        <row r="11">
          <cell r="C11">
            <v>929372278</v>
          </cell>
          <cell r="F11">
            <v>19601785</v>
          </cell>
        </row>
        <row r="12">
          <cell r="C12">
            <v>1507273811</v>
          </cell>
          <cell r="F12">
            <v>213993393</v>
          </cell>
        </row>
        <row r="13">
          <cell r="C13">
            <v>348584548</v>
          </cell>
          <cell r="F13">
            <v>11267</v>
          </cell>
        </row>
        <row r="14">
          <cell r="C14">
            <v>62384019</v>
          </cell>
          <cell r="F14">
            <v>0</v>
          </cell>
        </row>
        <row r="15">
          <cell r="C15">
            <v>226885704</v>
          </cell>
          <cell r="F15">
            <v>213982126</v>
          </cell>
        </row>
        <row r="16">
          <cell r="C16">
            <v>184082863</v>
          </cell>
          <cell r="F16">
            <v>24441903</v>
          </cell>
        </row>
        <row r="17">
          <cell r="C17">
            <v>159565818</v>
          </cell>
          <cell r="F17">
            <v>189540223</v>
          </cell>
        </row>
        <row r="18">
          <cell r="C18">
            <v>157088339</v>
          </cell>
          <cell r="F18">
            <v>-15118986</v>
          </cell>
        </row>
        <row r="19">
          <cell r="C19">
            <v>0</v>
          </cell>
          <cell r="F19">
            <v>174421237</v>
          </cell>
        </row>
        <row r="20">
          <cell r="C20">
            <v>2259173</v>
          </cell>
          <cell r="F20">
            <v>52599707</v>
          </cell>
        </row>
        <row r="21">
          <cell r="C21">
            <v>218306</v>
          </cell>
          <cell r="F21">
            <v>52599707</v>
          </cell>
        </row>
        <row r="22">
          <cell r="C22">
            <v>805962211</v>
          </cell>
          <cell r="F22">
            <v>0</v>
          </cell>
        </row>
        <row r="23">
          <cell r="C23">
            <v>357588606</v>
          </cell>
          <cell r="F23">
            <v>0</v>
          </cell>
        </row>
        <row r="24">
          <cell r="C24">
            <v>1323116635</v>
          </cell>
          <cell r="F24">
            <v>123837223</v>
          </cell>
        </row>
        <row r="25">
          <cell r="C25">
            <v>393744357</v>
          </cell>
          <cell r="F25">
            <v>1528806</v>
          </cell>
        </row>
        <row r="26">
          <cell r="C26">
            <v>74313</v>
          </cell>
          <cell r="F26">
            <v>-3544499</v>
          </cell>
        </row>
        <row r="27">
          <cell r="C27">
            <v>577901533</v>
          </cell>
          <cell r="F27">
            <v>123837223</v>
          </cell>
        </row>
        <row r="28">
          <cell r="C28">
            <v>1507273811</v>
          </cell>
          <cell r="F28">
            <v>65703000</v>
          </cell>
        </row>
      </sheetData>
      <sheetData sheetId="17"/>
      <sheetData sheetId="18">
        <row r="5">
          <cell r="C5">
            <v>400000</v>
          </cell>
          <cell r="F5">
            <v>1520218</v>
          </cell>
        </row>
        <row r="6">
          <cell r="C6">
            <v>-31064754</v>
          </cell>
          <cell r="F6">
            <v>21523743</v>
          </cell>
        </row>
        <row r="7">
          <cell r="C7">
            <v>-30664754</v>
          </cell>
          <cell r="F7">
            <v>504133</v>
          </cell>
        </row>
        <row r="8">
          <cell r="C8">
            <v>0</v>
          </cell>
          <cell r="F8">
            <v>1145</v>
          </cell>
        </row>
        <row r="9">
          <cell r="C9">
            <v>0</v>
          </cell>
          <cell r="F9">
            <v>14640</v>
          </cell>
        </row>
        <row r="10">
          <cell r="C10">
            <v>-30664754</v>
          </cell>
          <cell r="F10">
            <v>490638</v>
          </cell>
        </row>
        <row r="11">
          <cell r="C11">
            <v>46714385</v>
          </cell>
          <cell r="F11">
            <v>750325</v>
          </cell>
        </row>
        <row r="12">
          <cell r="C12">
            <v>16049631</v>
          </cell>
          <cell r="F12">
            <v>-259687</v>
          </cell>
        </row>
        <row r="13">
          <cell r="C13">
            <v>22942664</v>
          </cell>
          <cell r="F13">
            <v>445</v>
          </cell>
        </row>
        <row r="14">
          <cell r="C14">
            <v>101297</v>
          </cell>
          <cell r="F14">
            <v>0</v>
          </cell>
        </row>
        <row r="15">
          <cell r="C15">
            <v>21422621</v>
          </cell>
          <cell r="F15">
            <v>-260132</v>
          </cell>
        </row>
        <row r="16">
          <cell r="C16">
            <v>1621340</v>
          </cell>
          <cell r="F16">
            <v>520999</v>
          </cell>
        </row>
        <row r="17">
          <cell r="C17">
            <v>1771248</v>
          </cell>
          <cell r="F17">
            <v>-781131</v>
          </cell>
        </row>
        <row r="18">
          <cell r="C18">
            <v>10085</v>
          </cell>
          <cell r="F18">
            <v>-2374376</v>
          </cell>
        </row>
        <row r="19">
          <cell r="C19">
            <v>10</v>
          </cell>
          <cell r="F19">
            <v>-3155507</v>
          </cell>
        </row>
        <row r="20">
          <cell r="C20">
            <v>1761153</v>
          </cell>
          <cell r="F20">
            <v>-7565745</v>
          </cell>
        </row>
        <row r="21">
          <cell r="C21">
            <v>0</v>
          </cell>
          <cell r="F21">
            <v>-7565745</v>
          </cell>
        </row>
        <row r="22">
          <cell r="C22">
            <v>5448662</v>
          </cell>
          <cell r="F22">
            <v>0</v>
          </cell>
        </row>
        <row r="23">
          <cell r="C23">
            <v>7208381</v>
          </cell>
          <cell r="F23">
            <v>0</v>
          </cell>
        </row>
        <row r="24">
          <cell r="C24">
            <v>14428291</v>
          </cell>
          <cell r="F24">
            <v>4410238</v>
          </cell>
        </row>
        <row r="25">
          <cell r="C25">
            <v>-32286094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-30664754</v>
          </cell>
          <cell r="F27">
            <v>4410238</v>
          </cell>
        </row>
        <row r="28">
          <cell r="C28">
            <v>16049631</v>
          </cell>
          <cell r="F28">
            <v>-5191369</v>
          </cell>
        </row>
      </sheetData>
      <sheetData sheetId="19"/>
      <sheetData sheetId="20">
        <row r="5">
          <cell r="C5">
            <v>378289</v>
          </cell>
          <cell r="F5">
            <v>127004683</v>
          </cell>
        </row>
        <row r="6">
          <cell r="C6">
            <v>463297858</v>
          </cell>
          <cell r="F6">
            <v>120885790</v>
          </cell>
        </row>
        <row r="7">
          <cell r="C7">
            <v>463676147</v>
          </cell>
          <cell r="F7">
            <v>380192894</v>
          </cell>
        </row>
        <row r="8">
          <cell r="C8">
            <v>0</v>
          </cell>
          <cell r="F8">
            <v>65072</v>
          </cell>
        </row>
        <row r="9">
          <cell r="C9">
            <v>0</v>
          </cell>
          <cell r="F9">
            <v>0</v>
          </cell>
        </row>
        <row r="10">
          <cell r="C10">
            <v>463676147</v>
          </cell>
          <cell r="F10">
            <v>380257966</v>
          </cell>
        </row>
        <row r="11">
          <cell r="C11">
            <v>3989151181</v>
          </cell>
          <cell r="F11">
            <v>29119281</v>
          </cell>
        </row>
        <row r="12">
          <cell r="C12">
            <v>4452827328</v>
          </cell>
          <cell r="F12">
            <v>351138685</v>
          </cell>
        </row>
        <row r="13">
          <cell r="C13">
            <v>235624260</v>
          </cell>
          <cell r="F13">
            <v>52719</v>
          </cell>
        </row>
        <row r="14">
          <cell r="C14">
            <v>12266213</v>
          </cell>
          <cell r="F14">
            <v>0</v>
          </cell>
        </row>
        <row r="15">
          <cell r="C15">
            <v>117603508</v>
          </cell>
          <cell r="F15">
            <v>351085966</v>
          </cell>
        </row>
        <row r="16">
          <cell r="C16">
            <v>130286965</v>
          </cell>
          <cell r="F16">
            <v>25128793</v>
          </cell>
        </row>
        <row r="17">
          <cell r="C17">
            <v>48827101</v>
          </cell>
          <cell r="F17">
            <v>325957173</v>
          </cell>
        </row>
        <row r="18">
          <cell r="C18">
            <v>26766090</v>
          </cell>
          <cell r="F18">
            <v>-13698739</v>
          </cell>
        </row>
        <row r="19">
          <cell r="F19">
            <v>312258434</v>
          </cell>
        </row>
        <row r="20">
          <cell r="C20">
            <v>3355151</v>
          </cell>
          <cell r="F20">
            <v>148621308</v>
          </cell>
        </row>
        <row r="21">
          <cell r="C21">
            <v>18705860</v>
          </cell>
          <cell r="F21">
            <v>62737213</v>
          </cell>
        </row>
        <row r="22">
          <cell r="C22">
            <v>4029671011</v>
          </cell>
          <cell r="F22">
            <v>63693490</v>
          </cell>
        </row>
        <row r="23">
          <cell r="C23">
            <v>244042251</v>
          </cell>
          <cell r="F23">
            <v>22190605</v>
          </cell>
        </row>
        <row r="24">
          <cell r="C24">
            <v>4322540363</v>
          </cell>
          <cell r="F24">
            <v>163637126</v>
          </cell>
        </row>
        <row r="25">
          <cell r="C25">
            <v>333389182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463676147</v>
          </cell>
          <cell r="F27">
            <v>185827731</v>
          </cell>
        </row>
        <row r="28">
          <cell r="C28">
            <v>4452827328</v>
          </cell>
          <cell r="F28">
            <v>140129442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129"/>
  <sheetViews>
    <sheetView rightToLeft="1" tabSelected="1" view="pageBreakPreview" zoomScaleSheetLayoutView="100" workbookViewId="0">
      <selection activeCell="B13" sqref="B13"/>
    </sheetView>
  </sheetViews>
  <sheetFormatPr defaultRowHeight="21"/>
  <cols>
    <col min="1" max="1" width="7.7109375" style="1" customWidth="1"/>
    <col min="2" max="2" width="44.42578125" style="1" customWidth="1"/>
    <col min="3" max="3" width="16.7109375" style="36" customWidth="1"/>
    <col min="4" max="4" width="7.7109375" style="1" customWidth="1"/>
    <col min="5" max="5" width="44.7109375" style="1" customWidth="1"/>
    <col min="6" max="6" width="16.7109375" style="36" customWidth="1"/>
    <col min="7" max="10" width="9.140625" style="1"/>
    <col min="11" max="11" width="12.7109375" style="1" bestFit="1" customWidth="1"/>
    <col min="12" max="16384" width="9.140625" style="1"/>
  </cols>
  <sheetData>
    <row r="1" spans="1:26" ht="22.5" customHeight="1">
      <c r="A1" s="51" t="s">
        <v>0</v>
      </c>
      <c r="B1" s="51"/>
      <c r="C1" s="51"/>
      <c r="D1" s="51"/>
      <c r="E1" s="51"/>
      <c r="F1" s="51"/>
    </row>
    <row r="2" spans="1:26" ht="18" customHeight="1">
      <c r="A2" s="51" t="s">
        <v>1</v>
      </c>
      <c r="B2" s="51"/>
      <c r="C2" s="51"/>
      <c r="D2" s="51"/>
      <c r="E2" s="51"/>
      <c r="F2" s="51"/>
    </row>
    <row r="3" spans="1:26" ht="18" customHeight="1" thickBot="1">
      <c r="A3" s="52"/>
      <c r="B3" s="53"/>
      <c r="C3" s="2"/>
      <c r="D3" s="3"/>
      <c r="E3" s="4"/>
      <c r="F3" s="4" t="s">
        <v>2</v>
      </c>
    </row>
    <row r="4" spans="1:26" s="8" customFormat="1" ht="18" customHeight="1" thickBot="1">
      <c r="A4" s="5" t="s">
        <v>3</v>
      </c>
      <c r="B4" s="6" t="s">
        <v>4</v>
      </c>
      <c r="C4" s="5" t="s">
        <v>5</v>
      </c>
      <c r="D4" s="5" t="s">
        <v>3</v>
      </c>
      <c r="E4" s="6" t="s">
        <v>4</v>
      </c>
      <c r="F4" s="5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3" customFormat="1" ht="18" customHeight="1" thickBot="1">
      <c r="A5" s="9">
        <v>100</v>
      </c>
      <c r="B5" s="10" t="s">
        <v>7</v>
      </c>
      <c r="C5" s="11">
        <f>'[1]موانيء العراق'!C4+'[1]نقل بري'!C5+'[1]سكك حديد'!C5+'[1]نقل الوفود'!C5+'[1]ناقلات النفط'!C5+'[1]الخطوط الجوية'!C5+'[1]النقل البحري'!C4+'[1]الاتصالات والبريد'!C5+'[1]شبكة دولية'!C5+'[1]خطوط الانابيب'!C5</f>
        <v>127605209</v>
      </c>
      <c r="D5" s="12">
        <v>2000</v>
      </c>
      <c r="E5" s="10" t="s">
        <v>8</v>
      </c>
      <c r="F5" s="11">
        <f>'[1]موانيء العراق'!F4+'[1]نقل بري'!F5+'[1]سكك حديد'!F5+'[1]نقل الوفود'!F5+'[1]ناقلات النفط'!F5+'[1]الخطوط الجوية'!F5+'[1]النقل البحري'!F4+'[1]الاتصالات والبريد'!F5+'[1]شبكة دولية'!F5+'[1]خطوط الانابيب'!F5</f>
        <v>1696106806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17" customFormat="1" ht="18" customHeight="1" thickBot="1">
      <c r="A6" s="14">
        <v>200</v>
      </c>
      <c r="B6" s="15" t="s">
        <v>9</v>
      </c>
      <c r="C6" s="11">
        <f>'[1]موانيء العراق'!C5+'[1]نقل بري'!C6+'[1]سكك حديد'!C6+'[1]نقل الوفود'!C6+'[1]ناقلات النفط'!C6+'[1]الخطوط الجوية'!C6+'[1]النقل البحري'!C5+'[1]الاتصالات والبريد'!C6+'[1]شبكة دولية'!C6+'[1]خطوط الانابيب'!C6</f>
        <v>579285297</v>
      </c>
      <c r="D6" s="16">
        <v>2100</v>
      </c>
      <c r="E6" s="15" t="s">
        <v>10</v>
      </c>
      <c r="F6" s="11">
        <f>'[1]موانيء العراق'!F5+'[1]نقل بري'!F6+'[1]سكك حديد'!F6+'[1]نقل الوفود'!F6+'[1]ناقلات النفط'!F6+'[1]الخطوط الجوية'!F6+'[1]النقل البحري'!F5+'[1]الاتصالات والبريد'!F6+'[1]شبكة دولية'!F6+'[1]خطوط الانابيب'!F6</f>
        <v>1096998661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13" customFormat="1" ht="18" customHeight="1" thickBot="1">
      <c r="A7" s="9">
        <v>300</v>
      </c>
      <c r="B7" s="10" t="s">
        <v>11</v>
      </c>
      <c r="C7" s="11">
        <f>'[1]موانيء العراق'!C6+'[1]نقل بري'!C7+'[1]سكك حديد'!C7+'[1]نقل الوفود'!C7+'[1]ناقلات النفط'!C7+'[1]الخطوط الجوية'!C7+'[1]النقل البحري'!C6+'[1]الاتصالات والبريد'!C7+'[1]شبكة دولية'!C7+'[1]خطوط الانابيب'!C7</f>
        <v>706890506</v>
      </c>
      <c r="D7" s="12">
        <v>2200</v>
      </c>
      <c r="E7" s="10" t="s">
        <v>12</v>
      </c>
      <c r="F7" s="11">
        <f>'[1]موانيء العراق'!F6+'[1]نقل بري'!F7+'[1]سكك حديد'!F7+'[1]نقل الوفود'!F7+'[1]ناقلات النفط'!F7+'[1]الخطوط الجوية'!F7+'[1]النقل البحري'!F6+'[1]الاتصالات والبريد'!F7+'[1]شبكة دولية'!F7+'[1]خطوط الانابيب'!F7</f>
        <v>869524122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7" customFormat="1" ht="18" customHeight="1" thickBot="1">
      <c r="A8" s="14">
        <v>400</v>
      </c>
      <c r="B8" s="15" t="s">
        <v>13</v>
      </c>
      <c r="C8" s="11">
        <f>'[1]موانيء العراق'!C7+'[1]نقل بري'!C8+'[1]سكك حديد'!C8+'[1]نقل الوفود'!C8+'[1]ناقلات النفط'!C8+'[1]الخطوط الجوية'!C8+'[1]النقل البحري'!C7+'[1]الاتصالات والبريد'!C8+'[1]شبكة دولية'!C8+'[1]خطوط الانابيب'!C8</f>
        <v>11035226</v>
      </c>
      <c r="D8" s="16">
        <v>2300</v>
      </c>
      <c r="E8" s="15" t="s">
        <v>14</v>
      </c>
      <c r="F8" s="11">
        <f>'[1]موانيء العراق'!F7+'[1]نقل بري'!F8+'[1]سكك حديد'!F8+'[1]نقل الوفود'!F8+'[1]ناقلات النفط'!F8+'[1]الخطوط الجوية'!F8+'[1]النقل البحري'!F7+'[1]الاتصالات والبريد'!F8+'[1]شبكة دولية'!F8+'[1]خطوط الانابيب'!F8</f>
        <v>1021580676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3" customFormat="1" ht="18" customHeight="1" thickBot="1">
      <c r="A9" s="9">
        <v>500</v>
      </c>
      <c r="B9" s="10" t="s">
        <v>15</v>
      </c>
      <c r="C9" s="11">
        <f>'[1]موانيء العراق'!C8+'[1]نقل بري'!C9+'[1]سكك حديد'!C9+'[1]نقل الوفود'!C9+'[1]ناقلات النفط'!C9+'[1]الخطوط الجوية'!C9+'[1]النقل البحري'!C8+'[1]الاتصالات والبريد'!C9+'[1]شبكة دولية'!C9+'[1]خطوط الانابيب'!C9</f>
        <v>1054118531</v>
      </c>
      <c r="D9" s="12">
        <v>2400</v>
      </c>
      <c r="E9" s="10" t="s">
        <v>16</v>
      </c>
      <c r="F9" s="11">
        <f>'[1]موانيء العراق'!F8+'[1]نقل بري'!F9+'[1]سكك حديد'!F9+'[1]نقل الوفود'!F9+'[1]ناقلات النفط'!F9+'[1]الخطوط الجوية'!F9+'[1]النقل البحري'!F8+'[1]الاتصالات والبريد'!F9+'[1]شبكة دولية'!F9+'[1]خطوط الانابيب'!F9</f>
        <v>-5847251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17" customFormat="1" ht="18" customHeight="1" thickBot="1">
      <c r="A10" s="14">
        <v>600</v>
      </c>
      <c r="B10" s="15" t="s">
        <v>17</v>
      </c>
      <c r="C10" s="11">
        <f>'[1]موانيء العراق'!C9+'[1]نقل بري'!C10+'[1]سكك حديد'!C10+'[1]نقل الوفود'!C10+'[1]ناقلات النفط'!C10+'[1]الخطوط الجوية'!C10+'[1]النقل البحري'!C9+'[1]الاتصالات والبريد'!C10+'[1]شبكة دولية'!C10+'[1]خطوط الانابيب'!C10</f>
        <v>1772044263</v>
      </c>
      <c r="D10" s="16">
        <v>2500</v>
      </c>
      <c r="E10" s="15" t="s">
        <v>18</v>
      </c>
      <c r="F10" s="11">
        <f>'[1]موانيء العراق'!F9+'[1]نقل بري'!F10+'[1]سكك حديد'!F10+'[1]نقل الوفود'!F10+'[1]ناقلات النفط'!F10+'[1]الخطوط الجوية'!F10+'[1]النقل البحري'!F9+'[1]الاتصالات والبريد'!F10+'[1]شبكة دولية'!F10+'[1]خطوط الانابيب'!F10</f>
        <v>1896952049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13" customFormat="1" ht="18" customHeight="1" thickBot="1">
      <c r="A11" s="9">
        <v>700</v>
      </c>
      <c r="B11" s="10" t="s">
        <v>19</v>
      </c>
      <c r="C11" s="11">
        <f>'[1]موانيء العراق'!C10+'[1]نقل بري'!C11+'[1]سكك حديد'!C11+'[1]نقل الوفود'!C11+'[1]ناقلات النفط'!C11+'[1]الخطوط الجوية'!C11+'[1]النقل البحري'!C10+'[1]الاتصالات والبريد'!C11+'[1]شبكة دولية'!C11+'[1]خطوط الانابيب'!C11</f>
        <v>7653463352</v>
      </c>
      <c r="D11" s="12">
        <v>2600</v>
      </c>
      <c r="E11" s="10" t="s">
        <v>20</v>
      </c>
      <c r="F11" s="11">
        <f>'[1]موانيء العراق'!F10+'[1]نقل بري'!F11+'[1]سكك حديد'!F11+'[1]نقل الوفود'!F11+'[1]ناقلات النفط'!F11+'[1]الخطوط الجوية'!F11+'[1]النقل البحري'!F10+'[1]الاتصالات والبريد'!F11+'[1]شبكة دولية'!F11+'[1]خطوط الانابيب'!F11</f>
        <v>515350669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7" customFormat="1" ht="18" customHeight="1" thickBot="1">
      <c r="A12" s="14">
        <v>800</v>
      </c>
      <c r="B12" s="15" t="s">
        <v>21</v>
      </c>
      <c r="C12" s="11">
        <f>'[1]موانيء العراق'!C11+'[1]نقل بري'!C12+'[1]سكك حديد'!C12+'[1]نقل الوفود'!C12+'[1]ناقلات النفط'!C12+'[1]الخطوط الجوية'!C12+'[1]النقل البحري'!C11+'[1]الاتصالات والبريد'!C12+'[1]شبكة دولية'!C12+'[1]خطوط الانابيب'!C12</f>
        <v>9425507615</v>
      </c>
      <c r="D12" s="16">
        <v>2700</v>
      </c>
      <c r="E12" s="15" t="s">
        <v>22</v>
      </c>
      <c r="F12" s="11">
        <f>'[1]موانيء العراق'!F11+'[1]نقل بري'!F12+'[1]سكك حديد'!F12+'[1]نقل الوفود'!F12+'[1]ناقلات النفط'!F12+'[1]الخطوط الجوية'!F12+'[1]النقل البحري'!F11+'[1]الاتصالات والبريد'!F12+'[1]شبكة دولية'!F12+'[1]خطوط الانابيب'!F12</f>
        <v>1381601380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13" customFormat="1" ht="18" customHeight="1" thickBot="1">
      <c r="A13" s="9">
        <v>900</v>
      </c>
      <c r="B13" s="10" t="s">
        <v>23</v>
      </c>
      <c r="C13" s="11">
        <f>'[1]موانيء العراق'!C12+'[1]نقل بري'!C13+'[1]سكك حديد'!C13+'[1]نقل الوفود'!C13+'[1]ناقلات النفط'!C13+'[1]الخطوط الجوية'!C13+'[1]النقل البحري'!C12+'[1]الاتصالات والبريد'!C13+'[1]شبكة دولية'!C13+'[1]خطوط الانابيب'!C13</f>
        <v>2704557793</v>
      </c>
      <c r="D13" s="12">
        <v>2800</v>
      </c>
      <c r="E13" s="10" t="s">
        <v>24</v>
      </c>
      <c r="F13" s="11">
        <f>'[1]موانيء العراق'!F12+'[1]نقل بري'!F13+'[1]سكك حديد'!F13+'[1]نقل الوفود'!F13+'[1]ناقلات النفط'!F13+'[1]الخطوط الجوية'!F13+'[1]النقل البحري'!F12+'[1]الاتصالات والبريد'!F13+'[1]شبكة دولية'!F13+'[1]خطوط الانابيب'!F13</f>
        <v>76742</v>
      </c>
      <c r="G13" s="7"/>
      <c r="H13" s="7"/>
      <c r="I13" s="7"/>
      <c r="J13" s="7"/>
      <c r="K13" s="1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17" customFormat="1" ht="18" customHeight="1" thickBot="1">
      <c r="A14" s="14">
        <v>1000</v>
      </c>
      <c r="B14" s="15" t="s">
        <v>25</v>
      </c>
      <c r="C14" s="11">
        <f>'[1]موانيء العراق'!C13+'[1]نقل بري'!C14+'[1]سكك حديد'!C14+'[1]نقل الوفود'!C14+'[1]ناقلات النفط'!C14+'[1]الخطوط الجوية'!C14+'[1]النقل البحري'!C13+'[1]الاتصالات والبريد'!C14+'[1]شبكة دولية'!C14+'[1]خطوط الانابيب'!C14</f>
        <v>88547674</v>
      </c>
      <c r="D14" s="16">
        <v>2900</v>
      </c>
      <c r="E14" s="15" t="s">
        <v>26</v>
      </c>
      <c r="F14" s="11">
        <f>'[1]موانيء العراق'!F13+'[1]نقل بري'!F14+'[1]سكك حديد'!F14+'[1]نقل الوفود'!F14+'[1]ناقلات النفط'!F14+'[1]الخطوط الجوية'!F14+'[1]النقل البحري'!F13+'[1]الاتصالات والبريد'!F14+'[1]شبكة دولية'!F14+'[1]خطوط الانابيب'!F14</f>
        <v>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3" customFormat="1" ht="18" customHeight="1" thickBot="1">
      <c r="A15" s="9">
        <v>1010</v>
      </c>
      <c r="B15" s="10" t="s">
        <v>27</v>
      </c>
      <c r="C15" s="11">
        <f>'[1]موانيء العراق'!C14+'[1]نقل بري'!C15+'[1]سكك حديد'!C15+'[1]نقل الوفود'!C15+'[1]ناقلات النفط'!C15+'[1]الخطوط الجوية'!C15+'[1]النقل البحري'!C14+'[1]الاتصالات والبريد'!C15+'[1]شبكة دولية'!C15+'[1]خطوط الانابيب'!C15</f>
        <v>1252521085</v>
      </c>
      <c r="D15" s="12">
        <v>3000</v>
      </c>
      <c r="E15" s="10" t="s">
        <v>28</v>
      </c>
      <c r="F15" s="11">
        <f>'[1]موانيء العراق'!F14+'[1]نقل بري'!F15+'[1]سكك حديد'!F15+'[1]نقل الوفود'!F15+'[1]ناقلات النفط'!F15+'[1]الخطوط الجوية'!F15+'[1]النقل البحري'!F14+'[1]الاتصالات والبريد'!F15+'[1]شبكة دولية'!F15+'[1]خطوط الانابيب'!F15</f>
        <v>1381524638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17" customFormat="1" ht="18" customHeight="1" thickBot="1">
      <c r="A16" s="14">
        <v>1100</v>
      </c>
      <c r="B16" s="15" t="s">
        <v>29</v>
      </c>
      <c r="C16" s="11">
        <f>'[1]موانيء العراق'!C15+'[1]نقل بري'!C16+'[1]سكك حديد'!C16+'[1]نقل الوفود'!C16+'[1]ناقلات النفط'!C16+'[1]الخطوط الجوية'!C16+'[1]النقل البحري'!C15+'[1]الاتصالات والبريد'!C16+'[1]شبكة دولية'!C16+'[1]خطوط الانابيب'!C16</f>
        <v>1540584382</v>
      </c>
      <c r="D16" s="16">
        <v>3100</v>
      </c>
      <c r="E16" s="15" t="s">
        <v>30</v>
      </c>
      <c r="F16" s="11">
        <f>'[1]موانيء العراق'!F15+'[1]نقل بري'!F16+'[1]سكك حديد'!F16+'[1]نقل الوفود'!F16+'[1]ناقلات النفط'!F16+'[1]الخطوط الجوية'!F16+'[1]النقل البحري'!F15+'[1]الاتصالات والبريد'!F16+'[1]شبكة دولية'!F16+'[1]خطوط الانابيب'!F16</f>
        <v>222357511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13" customFormat="1" ht="18" customHeight="1" thickBot="1">
      <c r="A17" s="9">
        <v>1200</v>
      </c>
      <c r="B17" s="10" t="s">
        <v>31</v>
      </c>
      <c r="C17" s="11">
        <f>'[1]موانيء العراق'!C16+'[1]نقل بري'!C17+'[1]سكك حديد'!C17+'[1]نقل الوفود'!C17+'[1]ناقلات النفط'!C17+'[1]الخطوط الجوية'!C17+'[1]النقل البحري'!C16+'[1]الاتصالات والبريد'!C17+'[1]شبكة دولية'!C17+'[1]خطوط الانابيب'!C17</f>
        <v>309814314</v>
      </c>
      <c r="D17" s="12">
        <v>3200</v>
      </c>
      <c r="E17" s="10" t="s">
        <v>32</v>
      </c>
      <c r="F17" s="11">
        <f>'[1]موانيء العراق'!F16+'[1]نقل بري'!F17+'[1]سكك حديد'!F17+'[1]نقل الوفود'!F17+'[1]ناقلات النفط'!F17+'[1]الخطوط الجوية'!F17+'[1]النقل البحري'!F16+'[1]الاتصالات والبريد'!F17+'[1]شبكة دولية'!F17+'[1]خطوط الانابيب'!F17</f>
        <v>1159167127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7" customFormat="1" ht="18" customHeight="1" thickBot="1">
      <c r="A18" s="14">
        <v>1210</v>
      </c>
      <c r="B18" s="15" t="s">
        <v>33</v>
      </c>
      <c r="C18" s="11">
        <f>'[1]موانيء العراق'!C17+'[1]نقل بري'!C18+'[1]سكك حديد'!C18+'[1]نقل الوفود'!C18+'[1]ناقلات النفط'!C18+'[1]الخطوط الجوية'!C18+'[1]النقل البحري'!C17+'[1]الاتصالات والبريد'!C18+'[1]شبكة دولية'!C18+'[1]خطوط الانابيب'!C18</f>
        <v>246400109</v>
      </c>
      <c r="D18" s="16">
        <v>3300</v>
      </c>
      <c r="E18" s="15" t="s">
        <v>34</v>
      </c>
      <c r="F18" s="11">
        <f>'[1]موانيء العراق'!F17+'[1]نقل بري'!F18+'[1]سكك حديد'!F18+'[1]نقل الوفود'!F18+'[1]ناقلات النفط'!F18+'[1]الخطوط الجوية'!F18+'[1]النقل البحري'!F17+'[1]الاتصالات والبريد'!F18+'[1]شبكة دولية'!F18+'[1]خطوط الانابيب'!F18</f>
        <v>-51672576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13" customFormat="1" ht="18" customHeight="1" thickBot="1">
      <c r="A19" s="9">
        <v>1220</v>
      </c>
      <c r="B19" s="10" t="s">
        <v>35</v>
      </c>
      <c r="C19" s="11">
        <f>'[1]موانيء العراق'!C18+'[1]نقل بري'!C19+'[1]سكك حديد'!C19+'[1]نقل الوفود'!C19+'[1]ناقلات النفط'!C19+'[1]الخطوط الجوية'!C19+'[1]النقل البحري'!C18+'[1]الاتصالات والبريد'!C19+'[1]شبكة دولية'!C19+'[1]خطوط الانابيب'!C19</f>
        <v>1680</v>
      </c>
      <c r="D19" s="12">
        <v>3400</v>
      </c>
      <c r="E19" s="10" t="s">
        <v>36</v>
      </c>
      <c r="F19" s="11">
        <f>'[1]موانيء العراق'!F18+'[1]نقل بري'!F19+'[1]سكك حديد'!F19+'[1]نقل الوفود'!F19+'[1]ناقلات النفط'!F19+'[1]الخطوط الجوية'!F19+'[1]النقل البحري'!F18+'[1]الاتصالات والبريد'!F19+'[1]شبكة دولية'!F19+'[1]خطوط الانابيب'!F19</f>
        <v>1107494551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17" customFormat="1" ht="18" customHeight="1" thickBot="1">
      <c r="A20" s="14">
        <v>1230</v>
      </c>
      <c r="B20" s="15" t="s">
        <v>37</v>
      </c>
      <c r="C20" s="11">
        <f>'[1]موانيء العراق'!C19+'[1]نقل بري'!C20+'[1]سكك حديد'!C20+'[1]نقل الوفود'!C20+'[1]ناقلات النفط'!C20+'[1]الخطوط الجوية'!C20+'[1]النقل البحري'!C19+'[1]الاتصالات والبريد'!C20+'[1]شبكة دولية'!C20+'[1]خطوط الانابيب'!C20</f>
        <v>13956171</v>
      </c>
      <c r="D20" s="16">
        <v>3500</v>
      </c>
      <c r="E20" s="15" t="s">
        <v>38</v>
      </c>
      <c r="F20" s="11">
        <f>'[1]موانيء العراق'!F19+'[1]نقل بري'!F20+'[1]سكك حديد'!F20+'[1]نقل الوفود'!F20+'[1]ناقلات النفط'!F20+'[1]الخطوط الجوية'!F20+'[1]النقل البحري'!F19+'[1]الاتصالات والبريد'!F20+'[1]شبكة دولية'!F20+'[1]خطوط الانابيب'!F20</f>
        <v>439868780</v>
      </c>
      <c r="G20" s="7"/>
      <c r="H20" s="7"/>
      <c r="I20" s="7"/>
      <c r="J20" s="7"/>
      <c r="K20" s="1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3" customFormat="1" ht="18" customHeight="1" thickBot="1">
      <c r="A21" s="9">
        <v>1240</v>
      </c>
      <c r="B21" s="10" t="s">
        <v>39</v>
      </c>
      <c r="C21" s="11">
        <f>'[1]موانيء العراق'!C20+'[1]نقل بري'!C21+'[1]سكك حديد'!C21+'[1]نقل الوفود'!C21+'[1]ناقلات النفط'!C21+'[1]الخطوط الجوية'!C21+'[1]النقل البحري'!C20+'[1]الاتصالات والبريد'!C21+'[1]شبكة دولية'!C21+'[1]خطوط الانابيب'!C21</f>
        <v>49456354</v>
      </c>
      <c r="D21" s="12">
        <v>3510</v>
      </c>
      <c r="E21" s="10" t="s">
        <v>9</v>
      </c>
      <c r="F21" s="11">
        <f>'[1]موانيء العراق'!F20+'[1]نقل بري'!F21+'[1]سكك حديد'!F21+'[1]نقل الوفود'!F21+'[1]ناقلات النفط'!F21+'[1]الخطوط الجوية'!F21+'[1]النقل البحري'!F20+'[1]الاتصالات والبريد'!F21+'[1]شبكة دولية'!F21+'[1]خطوط الانابيب'!F21</f>
        <v>249578681</v>
      </c>
      <c r="G21" s="7"/>
      <c r="H21" s="7"/>
      <c r="I21" s="7"/>
      <c r="J21" s="7"/>
      <c r="K21" s="1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17" customFormat="1" ht="18" customHeight="1" thickBot="1">
      <c r="A22" s="14">
        <v>1300</v>
      </c>
      <c r="B22" s="15" t="s">
        <v>40</v>
      </c>
      <c r="C22" s="11">
        <f>'[1]موانيء العراق'!C21+'[1]نقل بري'!C22+'[1]سكك حديد'!C22+'[1]نقل الوفود'!C22+'[1]ناقلات النفط'!C22+'[1]الخطوط الجوية'!C22+'[1]النقل البحري'!C21+'[1]الاتصالات والبريد'!C22+'[1]شبكة دولية'!C22+'[1]خطوط الانابيب'!C22</f>
        <v>6025933880</v>
      </c>
      <c r="D22" s="16">
        <v>3520</v>
      </c>
      <c r="E22" s="15" t="s">
        <v>41</v>
      </c>
      <c r="F22" s="11">
        <f>'[1]موانيء العراق'!F21+'[1]نقل بري'!F22+'[1]سكك حديد'!F22+'[1]نقل الوفود'!F22+'[1]ناقلات النفط'!F22+'[1]الخطوط الجوية'!F22+'[1]النقل البحري'!F21+'[1]الاتصالات والبريد'!F22+'[1]شبكة دولية'!F22+'[1]خطوط الانابيب'!F22</f>
        <v>118250589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3" customFormat="1" ht="18" customHeight="1" thickBot="1">
      <c r="A23" s="9">
        <v>1400</v>
      </c>
      <c r="B23" s="10" t="s">
        <v>42</v>
      </c>
      <c r="C23" s="11">
        <f>'[1]موانيء العراق'!C22+'[1]نقل بري'!C23+'[1]سكك حديد'!C23+'[1]نقل الوفود'!C23+'[1]ناقلات النفط'!C23+'[1]الخطوط الجوية'!C23+'[1]النقل البحري'!C22+'[1]الاتصالات والبريد'!C23+'[1]شبكة دولية'!C23+'[1]خطوط الانابيب'!C23</f>
        <v>1543963659</v>
      </c>
      <c r="D23" s="12">
        <v>3530</v>
      </c>
      <c r="E23" s="10" t="s">
        <v>43</v>
      </c>
      <c r="F23" s="11">
        <f>'[1]موانيء العراق'!F22+'[1]نقل بري'!F23+'[1]سكك حديد'!F23+'[1]نقل الوفود'!F23+'[1]ناقلات النفط'!F23+'[1]الخطوط الجوية'!F23+'[1]النقل البحري'!F22+'[1]الاتصالات والبريد'!F23+'[1]شبكة دولية'!F23+'[1]خطوط الانابيب'!F23</f>
        <v>72039510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7" customFormat="1" ht="18" customHeight="1" thickBot="1">
      <c r="A24" s="14">
        <v>1500</v>
      </c>
      <c r="B24" s="15" t="s">
        <v>44</v>
      </c>
      <c r="C24" s="11">
        <f>'[1]موانيء العراق'!C23+'[1]نقل بري'!C24+'[1]سكك حديد'!C24+'[1]نقل الوفود'!C24+'[1]ناقلات النفط'!C24+'[1]الخطوط الجوية'!C24+'[1]النقل البحري'!C23+'[1]الاتصالات والبريد'!C24+'[1]شبكة دولية'!C24+'[1]خطوط الانابيب'!C24</f>
        <v>7879711853</v>
      </c>
      <c r="D24" s="16">
        <v>3600</v>
      </c>
      <c r="E24" s="15" t="s">
        <v>45</v>
      </c>
      <c r="F24" s="11">
        <f>'[1]موانيء العراق'!F23+'[1]نقل بري'!F24+'[1]سكك حديد'!F24+'[1]نقل الوفود'!F24+'[1]ناقلات النفط'!F24+'[1]الخطوط الجوية'!F24+'[1]النقل البحري'!F23+'[1]الاتصالات والبريد'!F24+'[1]شبكة دولية'!F24+'[1]خطوط الانابيب'!F24</f>
        <v>674131165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13" customFormat="1" ht="18" customHeight="1" thickBot="1">
      <c r="A25" s="9">
        <v>1600</v>
      </c>
      <c r="B25" s="10" t="s">
        <v>46</v>
      </c>
      <c r="C25" s="11">
        <f>'[1]موانيء العراق'!C24+'[1]نقل بري'!C25+'[1]سكك حديد'!C25+'[1]نقل الوفود'!C25+'[1]ناقلات النفط'!C25+'[1]الخطوط الجوية'!C25+'[1]النقل البحري'!C24+'[1]الاتصالات والبريد'!C25+'[1]شبكة دولية'!C25+'[1]خطوط الانابيب'!C25</f>
        <v>226248501</v>
      </c>
      <c r="D25" s="12">
        <v>3700</v>
      </c>
      <c r="E25" s="10" t="s">
        <v>47</v>
      </c>
      <c r="F25" s="11">
        <f>'[1]موانيء العراق'!F24+'[1]نقل بري'!F25+'[1]سكك حديد'!F25+'[1]نقل الوفود'!F25+'[1]ناقلات النفط'!F25+'[1]الخطوط الجوية'!F25+'[1]النقل البحري'!F24+'[1]الاتصالات والبريد'!F25+'[1]شبكة دولية'!F25+'[1]خطوط الانابيب'!F25</f>
        <v>1528806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17" customFormat="1" ht="18" customHeight="1" thickBot="1">
      <c r="A26" s="14">
        <v>1700</v>
      </c>
      <c r="B26" s="15" t="s">
        <v>48</v>
      </c>
      <c r="C26" s="11">
        <f>'[1]موانيء العراق'!C25+'[1]نقل بري'!C26+'[1]سكك حديد'!C26+'[1]نقل الوفود'!C26+'[1]ناقلات النفط'!C26+'[1]الخطوط الجوية'!C26+'[1]النقل البحري'!C25+'[1]الاتصالات والبريد'!C26+'[1]شبكة دولية'!C26+'[1]خطوط الانابيب'!C26</f>
        <v>5211380</v>
      </c>
      <c r="D26" s="16">
        <v>3800</v>
      </c>
      <c r="E26" s="15" t="s">
        <v>49</v>
      </c>
      <c r="F26" s="11">
        <f>'[1]موانيء العراق'!F25+'[1]نقل بري'!F26+'[1]سكك حديد'!F26+'[1]نقل الوفود'!F26+'[1]ناقلات النفط'!F26+'[1]الخطوط الجوية'!F26+'[1]النقل البحري'!F25+'[1]الاتصالات والبريد'!F26+'[1]شبكة دولية'!F26+'[1]خطوط الانابيب'!F26</f>
        <v>-8034200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3" customFormat="1" ht="18" customHeight="1" thickBot="1">
      <c r="A27" s="9">
        <v>1800</v>
      </c>
      <c r="B27" s="10" t="s">
        <v>50</v>
      </c>
      <c r="C27" s="11">
        <f>'[1]موانيء العراق'!C26+'[1]نقل بري'!C27+'[1]سكك حديد'!C27+'[1]نقل الوفود'!C27+'[1]ناقلات النفط'!C27+'[1]الخطوط الجوية'!C27+'[1]النقل البحري'!C26+'[1]الاتصالات والبريد'!C27+'[1]شبكة دولية'!C27+'[1]خطوط الانابيب'!C27</f>
        <v>1772044263</v>
      </c>
      <c r="D27" s="12">
        <v>3900</v>
      </c>
      <c r="E27" s="10" t="s">
        <v>51</v>
      </c>
      <c r="F27" s="11">
        <f>'[1]موانيء العراق'!F26+'[1]نقل بري'!F27+'[1]سكك حديد'!F27+'[1]نقل الوفود'!F27+'[1]ناقلات النفط'!F27+'[1]الخطوط الجوية'!F27+'[1]النقل البحري'!F26+'[1]الاتصالات والبريد'!F27+'[1]شبكة دولية'!F27+'[1]خطوط الانابيب'!F27</f>
        <v>746170675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17" customFormat="1" ht="18" customHeight="1" thickBot="1">
      <c r="A28" s="14">
        <v>1900</v>
      </c>
      <c r="B28" s="15" t="s">
        <v>52</v>
      </c>
      <c r="C28" s="11">
        <f>'[1]موانيء العراق'!C27+'[1]نقل بري'!C28+'[1]سكك حديد'!C28+'[1]نقل الوفود'!C28+'[1]ناقلات النفط'!C28+'[1]الخطوط الجوية'!C28+'[1]النقل البحري'!C27+'[1]الاتصالات والبريد'!C28+'[1]شبكة دولية'!C28+'[1]خطوط الانابيب'!C28</f>
        <v>9425507615</v>
      </c>
      <c r="D28" s="16">
        <v>4000</v>
      </c>
      <c r="E28" s="15" t="s">
        <v>53</v>
      </c>
      <c r="F28" s="11">
        <f>'[1]موانيء العراق'!F27+'[1]نقل بري'!F28+'[1]سكك حديد'!F28+'[1]نقل الوفود'!F28+'[1]ناقلات النفط'!F28+'[1]الخطوط الجوية'!F28+'[1]النقل البحري'!F27+'[1]الاتصالات والبريد'!F28+'[1]شبكة دولية'!F28+'[1]خطوط الانابيب'!F28</f>
        <v>412996452</v>
      </c>
    </row>
    <row r="29" spans="1:26" ht="18" hidden="1" customHeight="1">
      <c r="A29" s="19"/>
      <c r="B29" s="19"/>
      <c r="C29" s="20"/>
      <c r="D29" s="19"/>
      <c r="E29" s="21"/>
      <c r="F29" s="22"/>
    </row>
    <row r="30" spans="1:26" ht="18" hidden="1" customHeight="1">
      <c r="A30" s="19" t="s">
        <v>54</v>
      </c>
      <c r="B30" s="19"/>
      <c r="C30" s="22"/>
      <c r="D30" s="23"/>
      <c r="E30" s="24">
        <f>F20+F24+F25+F26</f>
        <v>1107494551</v>
      </c>
      <c r="F30" s="25">
        <f>F19-E30</f>
        <v>0</v>
      </c>
    </row>
    <row r="31" spans="1:26" ht="18" hidden="1" customHeight="1">
      <c r="A31" s="19" t="s">
        <v>55</v>
      </c>
      <c r="B31" s="19"/>
      <c r="C31" s="25">
        <f>C28-C12</f>
        <v>0</v>
      </c>
      <c r="D31" s="23"/>
      <c r="E31" s="23"/>
      <c r="F31" s="22"/>
    </row>
    <row r="32" spans="1:26" ht="18" hidden="1" customHeight="1">
      <c r="A32" s="19" t="s">
        <v>56</v>
      </c>
      <c r="B32" s="19"/>
      <c r="C32" s="22"/>
      <c r="D32" s="23"/>
      <c r="E32" s="23"/>
      <c r="F32" s="22"/>
    </row>
    <row r="33" spans="1:6" ht="18" hidden="1" customHeight="1">
      <c r="A33" s="19" t="s">
        <v>57</v>
      </c>
      <c r="B33" s="19"/>
      <c r="C33" s="22"/>
      <c r="D33" s="23"/>
      <c r="E33" s="23"/>
      <c r="F33" s="22"/>
    </row>
    <row r="34" spans="1:6" ht="18" hidden="1" customHeight="1" thickBot="1">
      <c r="A34" s="54" t="s">
        <v>58</v>
      </c>
      <c r="B34" s="54"/>
      <c r="C34" s="54"/>
      <c r="D34" s="23"/>
      <c r="E34" s="26"/>
      <c r="F34" s="22">
        <v>-39551207</v>
      </c>
    </row>
    <row r="35" spans="1:6" ht="18" hidden="1" customHeight="1" thickBot="1">
      <c r="A35" s="27" t="s">
        <v>59</v>
      </c>
      <c r="B35" s="28"/>
      <c r="C35" s="29" t="s">
        <v>60</v>
      </c>
      <c r="D35" s="30" t="s">
        <v>61</v>
      </c>
      <c r="E35" s="23"/>
      <c r="F35" s="22">
        <v>124849400</v>
      </c>
    </row>
    <row r="36" spans="1:6" ht="18" hidden="1" customHeight="1" thickBot="1">
      <c r="A36" s="27" t="s">
        <v>62</v>
      </c>
      <c r="B36" s="28"/>
      <c r="C36" s="31">
        <f>F10/F27</f>
        <v>2.5422495315833742</v>
      </c>
      <c r="D36" s="30"/>
      <c r="E36" s="23"/>
      <c r="F36" s="22">
        <f>SUM(F34:F35)</f>
        <v>85298193</v>
      </c>
    </row>
    <row r="37" spans="1:6" ht="18" hidden="1" customHeight="1" thickBot="1">
      <c r="A37" s="27" t="s">
        <v>63</v>
      </c>
      <c r="B37" s="28"/>
      <c r="C37" s="31">
        <f>F10/C13</f>
        <v>0.70139083509686351</v>
      </c>
      <c r="D37" s="30"/>
      <c r="E37" s="23"/>
      <c r="F37" s="22"/>
    </row>
    <row r="38" spans="1:6" ht="18" hidden="1" customHeight="1" thickBot="1">
      <c r="A38" s="32" t="s">
        <v>64</v>
      </c>
      <c r="B38" s="33"/>
      <c r="C38" s="34">
        <f>C24/C11</f>
        <v>1.0295615841605719</v>
      </c>
      <c r="D38" s="35"/>
    </row>
    <row r="39" spans="1:6" ht="18" hidden="1" customHeight="1" thickBot="1">
      <c r="A39" s="32" t="s">
        <v>65</v>
      </c>
      <c r="B39" s="33"/>
      <c r="C39" s="34">
        <f>C23/C11</f>
        <v>0.20173398473209284</v>
      </c>
      <c r="D39" s="35"/>
    </row>
    <row r="40" spans="1:6" ht="18" hidden="1" customHeight="1" thickBot="1">
      <c r="A40" s="32" t="s">
        <v>66</v>
      </c>
      <c r="B40" s="33"/>
      <c r="C40" s="34"/>
      <c r="D40" s="37">
        <f>C19/C25*100</f>
        <v>7.4254635614138284E-4</v>
      </c>
    </row>
    <row r="41" spans="1:6" ht="18" hidden="1" customHeight="1" thickBot="1">
      <c r="A41" s="32" t="s">
        <v>67</v>
      </c>
      <c r="B41" s="33"/>
      <c r="C41" s="34"/>
      <c r="D41" s="37">
        <f>F20/C27*100</f>
        <v>24.822674533835841</v>
      </c>
    </row>
    <row r="42" spans="1:6" ht="18" hidden="1" customHeight="1" thickBot="1">
      <c r="A42" s="32" t="s">
        <v>68</v>
      </c>
      <c r="B42" s="33"/>
      <c r="C42" s="34"/>
      <c r="D42" s="38">
        <f>C9/C28*100</f>
        <v>11.183679161453842</v>
      </c>
    </row>
    <row r="43" spans="1:6" ht="18" hidden="1" customHeight="1" thickBot="1">
      <c r="A43" s="32" t="s">
        <v>69</v>
      </c>
      <c r="B43" s="33"/>
      <c r="C43" s="34">
        <f>C10/F15</f>
        <v>1.2826729355803208</v>
      </c>
      <c r="D43" s="38"/>
    </row>
    <row r="44" spans="1:6" ht="18" hidden="1" customHeight="1" thickBot="1">
      <c r="A44" s="32" t="s">
        <v>70</v>
      </c>
      <c r="B44" s="33"/>
      <c r="C44" s="34">
        <f>F20/F15</f>
        <v>0.31839372813270089</v>
      </c>
      <c r="D44" s="38"/>
    </row>
    <row r="45" spans="1:6" ht="18" hidden="1" customHeight="1" thickBot="1">
      <c r="A45" s="32" t="s">
        <v>71</v>
      </c>
      <c r="B45" s="33"/>
      <c r="C45" s="34"/>
      <c r="D45" s="37">
        <f>C7/C28*100</f>
        <v>7.4997605951220692</v>
      </c>
    </row>
    <row r="46" spans="1:6" ht="18" hidden="1" customHeight="1" thickBot="1">
      <c r="A46" s="32" t="s">
        <v>72</v>
      </c>
      <c r="B46" s="33"/>
      <c r="C46" s="34">
        <f>F20/C5</f>
        <v>3.4471067713231047</v>
      </c>
      <c r="D46" s="38"/>
    </row>
    <row r="47" spans="1:6" ht="18" hidden="1" customHeight="1" thickBot="1">
      <c r="A47" s="39" t="s">
        <v>73</v>
      </c>
      <c r="B47" s="40"/>
      <c r="C47" s="34">
        <f>F7/C17</f>
        <v>2.8065976383518549</v>
      </c>
      <c r="D47" s="38"/>
    </row>
    <row r="48" spans="1:6" ht="18" hidden="1" customHeight="1">
      <c r="A48" s="39"/>
      <c r="B48" s="40"/>
      <c r="C48" s="41"/>
      <c r="D48" s="42"/>
    </row>
    <row r="49" spans="2:5" ht="18" hidden="1" customHeight="1"/>
    <row r="50" spans="2:5" ht="18" hidden="1" customHeight="1"/>
    <row r="51" spans="2:5" ht="18" hidden="1" customHeight="1">
      <c r="B51" s="43" t="s">
        <v>9</v>
      </c>
      <c r="E51" s="43" t="s">
        <v>19</v>
      </c>
    </row>
    <row r="52" spans="2:5" ht="18" hidden="1" customHeight="1">
      <c r="B52" s="1" t="s">
        <v>74</v>
      </c>
      <c r="E52" s="1" t="s">
        <v>75</v>
      </c>
    </row>
    <row r="53" spans="2:5" ht="18" hidden="1" customHeight="1">
      <c r="B53" s="1" t="s">
        <v>76</v>
      </c>
      <c r="E53" s="1" t="s">
        <v>77</v>
      </c>
    </row>
    <row r="54" spans="2:5" ht="18" hidden="1" customHeight="1">
      <c r="E54" s="1" t="s">
        <v>78</v>
      </c>
    </row>
    <row r="55" spans="2:5" ht="18" hidden="1" customHeight="1">
      <c r="B55" s="43" t="s">
        <v>13</v>
      </c>
    </row>
    <row r="56" spans="2:5" ht="18" hidden="1" customHeight="1">
      <c r="B56" s="1" t="s">
        <v>79</v>
      </c>
    </row>
    <row r="57" spans="2:5" ht="18" hidden="1" customHeight="1">
      <c r="B57" s="1" t="s">
        <v>80</v>
      </c>
    </row>
    <row r="58" spans="2:5" ht="18" hidden="1" customHeight="1">
      <c r="B58" s="1" t="s">
        <v>81</v>
      </c>
    </row>
    <row r="59" spans="2:5" ht="18" hidden="1" customHeight="1"/>
    <row r="60" spans="2:5" ht="18" hidden="1" customHeight="1">
      <c r="B60" s="43" t="s">
        <v>82</v>
      </c>
      <c r="C60" s="36" t="s">
        <v>83</v>
      </c>
      <c r="D60" s="1" t="s">
        <v>84</v>
      </c>
    </row>
    <row r="61" spans="2:5" ht="18" hidden="1" customHeight="1">
      <c r="B61" s="1" t="s">
        <v>23</v>
      </c>
      <c r="C61" s="44"/>
    </row>
    <row r="62" spans="2:5" ht="18" hidden="1" customHeight="1">
      <c r="B62" s="1" t="s">
        <v>85</v>
      </c>
    </row>
    <row r="63" spans="2:5" ht="18" hidden="1" customHeight="1">
      <c r="E63" s="45" t="s">
        <v>40</v>
      </c>
    </row>
    <row r="64" spans="2:5" ht="18" hidden="1" customHeight="1">
      <c r="B64" s="46" t="s">
        <v>86</v>
      </c>
      <c r="E64" s="47" t="s">
        <v>87</v>
      </c>
    </row>
    <row r="65" spans="2:5" ht="18" hidden="1" customHeight="1">
      <c r="B65" s="1" t="s">
        <v>88</v>
      </c>
      <c r="E65" s="47" t="s">
        <v>89</v>
      </c>
    </row>
    <row r="66" spans="2:5" ht="18" hidden="1" customHeight="1">
      <c r="B66" s="1" t="s">
        <v>90</v>
      </c>
      <c r="E66" s="47" t="s">
        <v>91</v>
      </c>
    </row>
    <row r="67" spans="2:5" ht="18" hidden="1" customHeight="1">
      <c r="B67" s="1" t="s">
        <v>92</v>
      </c>
    </row>
    <row r="68" spans="2:5" ht="18" hidden="1" customHeight="1">
      <c r="B68" s="1" t="s">
        <v>93</v>
      </c>
      <c r="C68" s="36">
        <f>'[1]موانيء العراق'!C67+'[1]نقل بري'!C68+'[1]سكك حديد'!C68+'[1]ناقلات النفط'!C68+'[1]الخطوط الجوية'!C68+'[1]نقل الوفود'!C68</f>
        <v>338841</v>
      </c>
      <c r="E68" s="43" t="s">
        <v>48</v>
      </c>
    </row>
    <row r="69" spans="2:5" ht="18" hidden="1" customHeight="1">
      <c r="B69" s="1" t="s">
        <v>94</v>
      </c>
      <c r="C69" s="36">
        <f>'[1]موانيء العراق'!C68+'[1]نقل بري'!C69+'[1]سكك حديد'!C69+'[1]ناقلات النفط'!C69+'[1]الخطوط الجوية'!C69+'[1]نقل الوفود'!C69</f>
        <v>0</v>
      </c>
      <c r="E69" s="1" t="s">
        <v>95</v>
      </c>
    </row>
    <row r="70" spans="2:5" ht="18" hidden="1" customHeight="1">
      <c r="B70" s="1" t="s">
        <v>96</v>
      </c>
      <c r="C70" s="36">
        <f>'[1]موانيء العراق'!C69+'[1]نقل بري'!C70+'[1]سكك حديد'!C70+'[1]ناقلات النفط'!C70+'[1]الخطوط الجوية'!C70+'[1]نقل الوفود'!C70</f>
        <v>0</v>
      </c>
      <c r="E70" s="1" t="s">
        <v>97</v>
      </c>
    </row>
    <row r="71" spans="2:5" ht="18" hidden="1" customHeight="1">
      <c r="B71" s="1" t="s">
        <v>98</v>
      </c>
      <c r="C71" s="36">
        <f>'[1]موانيء العراق'!C70+'[1]نقل بري'!C71+'[1]سكك حديد'!C71+'[1]ناقلات النفط'!C71+'[1]الخطوط الجوية'!C71+'[1]نقل الوفود'!C71</f>
        <v>0</v>
      </c>
    </row>
    <row r="72" spans="2:5" ht="18" hidden="1" customHeight="1">
      <c r="B72" s="1" t="s">
        <v>99</v>
      </c>
      <c r="C72" s="36">
        <f>'[1]موانيء العراق'!C71+'[1]نقل بري'!C72+'[1]سكك حديد'!C72+'[1]ناقلات النفط'!C72+'[1]الخطوط الجوية'!C72+'[1]نقل الوفود'!C72</f>
        <v>0</v>
      </c>
    </row>
    <row r="73" spans="2:5" ht="18" hidden="1" customHeight="1">
      <c r="C73" s="36">
        <f>'[1]موانيء العراق'!C72+'[1]نقل بري'!C73+'[1]سكك حديد'!C73+'[1]ناقلات النفط'!C73+'[1]الخطوط الجوية'!C73+'[1]نقل الوفود'!C73</f>
        <v>0</v>
      </c>
    </row>
    <row r="74" spans="2:5" ht="18" hidden="1" customHeight="1">
      <c r="B74" s="43" t="s">
        <v>100</v>
      </c>
      <c r="C74" s="36">
        <f>'[1]موانيء العراق'!C73+'[1]نقل بري'!C74+'[1]سكك حديد'!C74+'[1]ناقلات النفط'!C74+'[1]الخطوط الجوية'!C74+'[1]نقل الوفود'!C74</f>
        <v>0</v>
      </c>
      <c r="E74" s="43" t="s">
        <v>14</v>
      </c>
    </row>
    <row r="75" spans="2:5" ht="18" hidden="1" customHeight="1">
      <c r="B75" s="1" t="s">
        <v>101</v>
      </c>
      <c r="E75" s="1" t="s">
        <v>102</v>
      </c>
    </row>
    <row r="76" spans="2:5" ht="18" hidden="1" customHeight="1">
      <c r="B76" s="1" t="s">
        <v>103</v>
      </c>
      <c r="E76" s="1" t="s">
        <v>104</v>
      </c>
    </row>
    <row r="77" spans="2:5" ht="18" hidden="1" customHeight="1">
      <c r="E77" s="1" t="s">
        <v>105</v>
      </c>
    </row>
    <row r="78" spans="2:5" ht="18" hidden="1" customHeight="1">
      <c r="B78" s="48" t="s">
        <v>12</v>
      </c>
      <c r="E78" s="1" t="s">
        <v>106</v>
      </c>
    </row>
    <row r="79" spans="2:5" ht="18" hidden="1" customHeight="1">
      <c r="B79" s="1" t="s">
        <v>107</v>
      </c>
    </row>
    <row r="80" spans="2:5" ht="18" hidden="1" customHeight="1">
      <c r="B80" s="1" t="s">
        <v>108</v>
      </c>
    </row>
    <row r="81" spans="2:5" ht="18" hidden="1" customHeight="1"/>
    <row r="82" spans="2:5" ht="18" hidden="1" customHeight="1"/>
    <row r="83" spans="2:5" ht="18" hidden="1" customHeight="1">
      <c r="B83" s="43" t="s">
        <v>16</v>
      </c>
    </row>
    <row r="84" spans="2:5" ht="18" hidden="1" customHeight="1">
      <c r="B84" s="1" t="s">
        <v>109</v>
      </c>
    </row>
    <row r="85" spans="2:5" ht="18" hidden="1" customHeight="1">
      <c r="B85" s="1" t="s">
        <v>110</v>
      </c>
    </row>
    <row r="86" spans="2:5" ht="18" hidden="1" customHeight="1"/>
    <row r="87" spans="2:5" ht="18" hidden="1" customHeight="1"/>
    <row r="88" spans="2:5" ht="18" hidden="1" customHeight="1">
      <c r="B88" s="46" t="s">
        <v>111</v>
      </c>
    </row>
    <row r="89" spans="2:5" ht="18" hidden="1" customHeight="1">
      <c r="B89" s="1" t="s">
        <v>112</v>
      </c>
      <c r="E89" s="46" t="s">
        <v>34</v>
      </c>
    </row>
    <row r="90" spans="2:5" ht="18" hidden="1" customHeight="1">
      <c r="B90" s="1" t="s">
        <v>96</v>
      </c>
      <c r="E90" s="1" t="s">
        <v>113</v>
      </c>
    </row>
    <row r="91" spans="2:5" ht="18" hidden="1" customHeight="1">
      <c r="B91" s="1" t="s">
        <v>114</v>
      </c>
      <c r="E91" s="1" t="s">
        <v>115</v>
      </c>
    </row>
    <row r="92" spans="2:5" ht="18" hidden="1" customHeight="1">
      <c r="B92" s="1" t="s">
        <v>116</v>
      </c>
    </row>
    <row r="93" spans="2:5" ht="18" hidden="1" customHeight="1">
      <c r="B93" s="1" t="s">
        <v>117</v>
      </c>
      <c r="E93" s="43" t="s">
        <v>118</v>
      </c>
    </row>
    <row r="94" spans="2:5" ht="18" hidden="1" customHeight="1">
      <c r="B94" s="1" t="s">
        <v>119</v>
      </c>
    </row>
    <row r="95" spans="2:5" ht="18" hidden="1" customHeight="1">
      <c r="B95" s="1" t="s">
        <v>120</v>
      </c>
    </row>
    <row r="96" spans="2:5" ht="18" hidden="1" customHeight="1">
      <c r="B96" s="1" t="s">
        <v>121</v>
      </c>
    </row>
    <row r="97" spans="1:5" ht="18" hidden="1" customHeight="1">
      <c r="B97" s="1" t="s">
        <v>122</v>
      </c>
    </row>
    <row r="98" spans="1:5" ht="18" hidden="1" customHeight="1">
      <c r="B98" s="46" t="s">
        <v>123</v>
      </c>
      <c r="C98" s="49"/>
      <c r="D98" s="47"/>
      <c r="E98" s="46" t="s">
        <v>124</v>
      </c>
    </row>
    <row r="99" spans="1:5" ht="18" hidden="1" customHeight="1">
      <c r="B99" s="1" t="s">
        <v>125</v>
      </c>
      <c r="C99" s="49"/>
      <c r="D99" s="47"/>
      <c r="E99" s="1" t="s">
        <v>126</v>
      </c>
    </row>
    <row r="100" spans="1:5" ht="18" hidden="1" customHeight="1">
      <c r="B100" s="1" t="s">
        <v>127</v>
      </c>
      <c r="C100" s="49"/>
      <c r="D100" s="47"/>
      <c r="E100" s="1" t="s">
        <v>128</v>
      </c>
    </row>
    <row r="101" spans="1:5" ht="18" hidden="1" customHeight="1"/>
    <row r="102" spans="1:5" ht="18" hidden="1" customHeight="1" thickBot="1">
      <c r="A102" s="55" t="s">
        <v>58</v>
      </c>
      <c r="B102" s="55"/>
      <c r="C102" s="55"/>
    </row>
    <row r="103" spans="1:5" ht="18" hidden="1" customHeight="1" thickBot="1">
      <c r="A103" s="32" t="s">
        <v>59</v>
      </c>
      <c r="B103" s="33"/>
      <c r="C103" s="50" t="s">
        <v>60</v>
      </c>
      <c r="D103" s="35" t="s">
        <v>61</v>
      </c>
    </row>
    <row r="104" spans="1:5" ht="18" hidden="1" customHeight="1" thickBot="1">
      <c r="A104" s="32" t="s">
        <v>62</v>
      </c>
      <c r="B104" s="33"/>
      <c r="C104" s="34">
        <f>F10/F27</f>
        <v>2.5422495315833742</v>
      </c>
      <c r="D104" s="35"/>
    </row>
    <row r="105" spans="1:5" ht="18" hidden="1" customHeight="1" thickBot="1">
      <c r="A105" s="32" t="s">
        <v>63</v>
      </c>
      <c r="B105" s="33"/>
      <c r="C105" s="34">
        <f>F10/C13</f>
        <v>0.70139083509686351</v>
      </c>
      <c r="D105" s="35"/>
    </row>
    <row r="106" spans="1:5" ht="18" hidden="1" customHeight="1" thickBot="1">
      <c r="A106" s="32" t="s">
        <v>64</v>
      </c>
      <c r="B106" s="33"/>
      <c r="C106" s="34">
        <f>C24/C11</f>
        <v>1.0295615841605719</v>
      </c>
      <c r="D106" s="35"/>
    </row>
    <row r="107" spans="1:5" ht="18" hidden="1" customHeight="1" thickBot="1">
      <c r="A107" s="32" t="s">
        <v>65</v>
      </c>
      <c r="B107" s="33"/>
      <c r="C107" s="34">
        <f>C23/C11</f>
        <v>0.20173398473209284</v>
      </c>
      <c r="D107" s="35"/>
    </row>
    <row r="108" spans="1:5" ht="18" hidden="1" customHeight="1" thickBot="1">
      <c r="A108" s="32" t="s">
        <v>66</v>
      </c>
      <c r="B108" s="33"/>
      <c r="C108" s="34"/>
      <c r="D108" s="37">
        <f>C19/C25*100</f>
        <v>7.4254635614138284E-4</v>
      </c>
    </row>
    <row r="109" spans="1:5" ht="18" hidden="1" customHeight="1" thickBot="1">
      <c r="A109" s="32" t="s">
        <v>67</v>
      </c>
      <c r="B109" s="33"/>
      <c r="C109" s="34"/>
      <c r="D109" s="37">
        <f>F20/C27*100</f>
        <v>24.822674533835841</v>
      </c>
    </row>
    <row r="110" spans="1:5" ht="18" hidden="1" customHeight="1" thickBot="1">
      <c r="A110" s="32" t="s">
        <v>68</v>
      </c>
      <c r="B110" s="33"/>
      <c r="C110" s="34"/>
      <c r="D110" s="38">
        <f>C9/C28*100</f>
        <v>11.183679161453842</v>
      </c>
    </row>
    <row r="111" spans="1:5" ht="18" hidden="1" customHeight="1" thickBot="1">
      <c r="A111" s="32" t="s">
        <v>69</v>
      </c>
      <c r="B111" s="33"/>
      <c r="C111" s="34">
        <f>C10/F15</f>
        <v>1.2826729355803208</v>
      </c>
      <c r="D111" s="38"/>
    </row>
    <row r="112" spans="1:5" ht="18" hidden="1" customHeight="1" thickBot="1">
      <c r="A112" s="32" t="s">
        <v>70</v>
      </c>
      <c r="B112" s="33"/>
      <c r="C112" s="34">
        <f>F20/F15</f>
        <v>0.31839372813270089</v>
      </c>
      <c r="D112" s="38"/>
    </row>
    <row r="113" spans="1:4" ht="18" hidden="1" customHeight="1" thickBot="1">
      <c r="A113" s="32" t="s">
        <v>71</v>
      </c>
      <c r="B113" s="33"/>
      <c r="C113" s="34"/>
      <c r="D113" s="37">
        <f>C7/C28*100</f>
        <v>7.4997605951220692</v>
      </c>
    </row>
    <row r="114" spans="1:4" ht="18" hidden="1" customHeight="1" thickBot="1">
      <c r="A114" s="32" t="s">
        <v>72</v>
      </c>
      <c r="B114" s="33"/>
      <c r="C114" s="34">
        <f>F20/C5</f>
        <v>3.4471067713231047</v>
      </c>
      <c r="D114" s="38"/>
    </row>
    <row r="115" spans="1:4" ht="18" hidden="1" customHeight="1" thickBot="1">
      <c r="A115" s="39" t="s">
        <v>73</v>
      </c>
      <c r="B115" s="40"/>
      <c r="C115" s="34">
        <f>F7/C17</f>
        <v>2.8065976383518549</v>
      </c>
      <c r="D115" s="38"/>
    </row>
    <row r="116" spans="1:4" ht="18" hidden="1" customHeight="1"/>
    <row r="117" spans="1:4" ht="18" hidden="1" customHeight="1"/>
    <row r="118" spans="1:4" hidden="1"/>
    <row r="119" spans="1:4" hidden="1"/>
    <row r="120" spans="1:4" hidden="1"/>
    <row r="121" spans="1:4" hidden="1"/>
    <row r="122" spans="1:4" hidden="1"/>
    <row r="123" spans="1:4" hidden="1"/>
    <row r="124" spans="1:4" hidden="1"/>
    <row r="125" spans="1:4" hidden="1"/>
    <row r="126" spans="1:4" hidden="1"/>
    <row r="127" spans="1:4" hidden="1"/>
    <row r="128" spans="1:4" hidden="1"/>
    <row r="129" hidden="1"/>
  </sheetData>
  <mergeCells count="4">
    <mergeCell ref="A1:F2"/>
    <mergeCell ref="A3:B3"/>
    <mergeCell ref="A34:C34"/>
    <mergeCell ref="A102:C102"/>
  </mergeCells>
  <printOptions horizontalCentered="1" verticalCentered="1"/>
  <pageMargins left="0.7" right="0.91" top="1.1100000000000001" bottom="0.75" header="0.3" footer="0.3"/>
  <pageSetup paperSize="9" scale="90" orientation="landscape" verticalDpi="1200" r:id="rId1"/>
  <headerFooter>
    <oddFooter>&amp;C29</oddFooter>
  </headerFooter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نقل واتصالات 2017</vt:lpstr>
      <vt:lpstr>'نقل واتصالات 2017'!Print_Area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2020-02-26T07:12:58Z</dcterms:created>
  <dcterms:modified xsi:type="dcterms:W3CDTF">2020-02-26T07:16:46Z</dcterms:modified>
</cp:coreProperties>
</file>